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9667D3CA-241C-4490-9C5B-40E4AACB279C}" xr6:coauthVersionLast="47" xr6:coauthVersionMax="47" xr10:uidLastSave="{47C88FE1-8EB2-4728-B436-B5CB36CF92D7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<sst xmlns="http://schemas.openxmlformats.org/spreadsheetml/2006/main" count="2499" uniqueCount="239">
  <si>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</si>
  <si>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</si>
  <si>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</si>
  <si>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</si>
  <si>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</si>
  <si>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</si>
  <si>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</si>
  <si>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</si>
  <si>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</si>
  <si>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</si>
  <si>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</si>
  <si>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</si>
  <si>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</si>
  <si>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</si>
  <si>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</si>
  <si>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</si>
  <si>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</si>
  <si>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</si>
  <si>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</si>
  <si>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</si>
  <si>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</si>
  <si>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</si>
  <si>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</si>
  <si>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</si>
  <si>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</si>
  <si>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</si>
  <si>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</si>
  <si>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</si>
  <si>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</si>
  <si>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</si>
  <si>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</si>
  <si>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</si>
  <si>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</si>
  <si>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</si>
  <si>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</si>
  <si>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</si>
  <si>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</si>
  <si>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</si>
  <si>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</si>
  <si>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</si>
  <si>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</si>
  <si>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</si>
  <si>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</si>
  <si>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</si>
  <si>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</si>
  <si>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</si>
  <si>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</si>
  <si>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</si>
  <si>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</si>
  <si>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</si>
  <si>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</si>
  <si>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</si>
  <si>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</si>
  <si>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</si>
  <si>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</si>
  <si>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</si>
  <si>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</si>
  <si>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</si>
  <si>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</si>
  <si>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</si>
  <si>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</si>
  <si>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</si>
  <si>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</si>
  <si>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</si>
  <si>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</si>
  <si>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</si>
  <si>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</si>
  <si>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</si>
  <si>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</si>
  <si>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</si>
  <si>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</si>
  <si>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</si>
  <si>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</si>
  <si>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</si>
  <si>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</si>
  <si>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</si>
  <si>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</si>
  <si>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</si>
  <si>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</si>
  <si>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</si>
  <si>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</si>
  <si>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</si>
  <si>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</si>
  <si>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</si>
  <si>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</si>
  <si>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</si>
  <si>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</si>
  <si>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</si>
  <si>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</si>
  <si>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ARTES COMUNICAÇÃO E DESIGN</t>
  </si>
  <si>
    <t>MÚSICA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</si>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</sst>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31.25</c:v>
                </c:pt>
                <c:pt idx="1">
                  <c:v>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12.5</c:v>
                </c:pt>
                <c:pt idx="1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56.25</c:v>
                </c:pt>
                <c:pt idx="1">
                  <c:v>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9" totalsRowShown="0" headerRowDxfId="66" dataDxfId="65">
  <autoFilter ref="A1:BH19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10</v>
      </c>
      <c r="D6" s="8">
        <f>ROUND($C6/C$13*100,2)</f>
        <v>62.5</v>
      </c>
      <c r="E6" s="18">
        <f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COUNTIF(Resp[08],B7)</f>
        <v>5</v>
      </c>
      <c r="D7" s="8">
        <f t="shared" ref="D7:D12" si="0">ROUND($C7/C$13*100,2)</f>
        <v>31.25</v>
      </c>
      <c r="E7" s="18">
        <f t="shared" ref="E7:E12" si="1">ROUND($C7/SUM($C$6:$C$12)*100,3)</f>
        <v>31.25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6.25</v>
      </c>
      <c r="E8" s="18">
        <f t="shared" si="1"/>
        <v>6.25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9</v>
      </c>
      <c r="D6" s="8">
        <f>ROUND($C6/C$13*100,2)</f>
        <v>56.25</v>
      </c>
      <c r="E6" s="18">
        <f>ROUND($C6/SUM($C$6:$C$12)*100,3)</f>
        <v>56.25</v>
      </c>
      <c r="G6" s="8"/>
      <c r="H6" s="8"/>
    </row>
    <row r="7" spans="1:12" x14ac:dyDescent="0.25">
      <c r="B7" s="7" t="s">
        <v>14</v>
      </c>
      <c r="C7" s="8">
        <f>COUNTIF(Resp[09],B7)</f>
        <v>6</v>
      </c>
      <c r="D7" s="8">
        <f t="shared" ref="D7:D12" si="0">ROUND($C7/C$13*100,2)</f>
        <v>37.5</v>
      </c>
      <c r="E7" s="18">
        <f t="shared" ref="E7:E12" si="1">ROUND($C7/SUM($C$6:$C$12)*100,3)</f>
        <v>37.5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6.25</v>
      </c>
      <c r="E8" s="18">
        <f t="shared" si="1"/>
        <v>6.25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8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COUNTIF(Resp[10],B7)</f>
        <v>7</v>
      </c>
      <c r="D7" s="8">
        <f t="shared" ref="D7:D12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6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COUNTIF(Resp[11],B7)</f>
        <v>7</v>
      </c>
      <c r="D7" s="8">
        <f t="shared" ref="D7:D12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6.25</v>
      </c>
      <c r="E6" s="18">
        <f t="shared" ref="E6:E12" si="0">ROUND($C6/SUM($C$6:$C$12)*100,3)</f>
        <v>6.25</v>
      </c>
      <c r="G6" s="8"/>
      <c r="H6" s="8"/>
    </row>
    <row r="7" spans="1:12" x14ac:dyDescent="0.25">
      <c r="B7" s="7" t="s">
        <v>14</v>
      </c>
      <c r="C7" s="8">
        <f>COUNTIF(Resp[12],B7)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COUNTIF(Resp[12],B8)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18.75</v>
      </c>
      <c r="E9" s="18">
        <f t="shared" si="0"/>
        <v>18.75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31.25</v>
      </c>
      <c r="E11" s="18">
        <f t="shared" si="0"/>
        <v>31.25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31.25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37.5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18.75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9</v>
      </c>
      <c r="D6" s="8">
        <f>ROUND($C6/C$13*100,2)</f>
        <v>56.25</v>
      </c>
      <c r="E6" s="18">
        <f t="shared" ref="E6:E11" si="0">ROUND($C6/SUM($C$6:$C$12)*100,3)</f>
        <v>56.25</v>
      </c>
      <c r="G6" s="8"/>
      <c r="H6" s="8"/>
    </row>
    <row r="7" spans="1:12" x14ac:dyDescent="0.25">
      <c r="B7" s="7" t="s">
        <v>14</v>
      </c>
      <c r="C7" s="8">
        <f>COUNTIF(Resp[13],B7)</f>
        <v>5</v>
      </c>
      <c r="D7" s="8">
        <f t="shared" ref="D7:D11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7</v>
      </c>
      <c r="D6" s="8">
        <f>ROUND($C6/C$13*100,2)</f>
        <v>43.75</v>
      </c>
      <c r="E6" s="18">
        <f t="shared" ref="E6:E12" si="0">ROUND($C6/SUM($C$6:$C$12)*100,3)</f>
        <v>43.75</v>
      </c>
      <c r="G6" s="8"/>
      <c r="H6" s="8"/>
    </row>
    <row r="7" spans="1:12" x14ac:dyDescent="0.25">
      <c r="B7" s="7" t="s">
        <v>14</v>
      </c>
      <c r="C7" s="8">
        <f>COUNTIF(Resp[14],B7)</f>
        <v>8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12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COUNTIF(Resp[15],B7)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COUNTIF(Resp[16],B7)</f>
        <v>3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11</v>
      </c>
      <c r="D6" s="8">
        <f>ROUND($C6/C$13*100,2)</f>
        <v>68.75</v>
      </c>
      <c r="E6" s="18">
        <f t="shared" ref="E6:E12" si="0">ROUND($C6/SUM($C$6:$C$12)*100,3)</f>
        <v>68.75</v>
      </c>
      <c r="G6" s="8"/>
      <c r="H6" s="8"/>
    </row>
    <row r="7" spans="1:12" x14ac:dyDescent="0.25">
      <c r="B7" s="7" t="s">
        <v>14</v>
      </c>
      <c r="C7" s="8">
        <f>COUNTIF(Resp[17],B7)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3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14</v>
      </c>
      <c r="M2" s="66" t="s">
        <v>19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13</v>
      </c>
      <c r="V2" s="66" t="s">
        <v>14</v>
      </c>
      <c r="W2" s="66" t="s">
        <v>14</v>
      </c>
      <c r="X2" s="66" t="s">
        <v>12</v>
      </c>
      <c r="Y2" s="66" t="s">
        <v>12</v>
      </c>
      <c r="Z2" s="66" t="s">
        <v>14</v>
      </c>
      <c r="AA2" s="66" t="s">
        <v>14</v>
      </c>
      <c r="AB2" s="66" t="s">
        <v>19</v>
      </c>
      <c r="AC2" s="66" t="s">
        <v>14</v>
      </c>
      <c r="AD2" s="66" t="s">
        <v>14</v>
      </c>
      <c r="AE2" s="66" t="s">
        <v>16</v>
      </c>
      <c r="AF2" s="66" t="s">
        <v>16</v>
      </c>
      <c r="AG2" s="66" t="s">
        <v>14</v>
      </c>
      <c r="AH2" s="66" t="s">
        <v>14</v>
      </c>
      <c r="AI2" s="66" t="s">
        <v>14</v>
      </c>
      <c r="AJ2" s="66" t="s">
        <v>14</v>
      </c>
      <c r="AK2" s="66" t="s">
        <v>12</v>
      </c>
      <c r="AL2" s="66" t="s">
        <v>14</v>
      </c>
      <c r="AM2" s="66" t="s">
        <v>14</v>
      </c>
      <c r="AN2" s="66" t="s">
        <v>12</v>
      </c>
      <c r="AO2" s="66" t="s">
        <v>12</v>
      </c>
      <c r="AP2" s="66" t="s">
        <v>12</v>
      </c>
      <c r="AQ2" s="66" t="s">
        <v>14</v>
      </c>
      <c r="AR2" s="66" t="s">
        <v>16</v>
      </c>
      <c r="AS2" s="66" t="s">
        <v>17</v>
      </c>
      <c r="AT2" s="66" t="s">
        <v>16</v>
      </c>
      <c r="AU2" s="66" t="s">
        <v>16</v>
      </c>
      <c r="AV2" s="66" t="s">
        <v>14</v>
      </c>
      <c r="AW2" s="66" t="s">
        <v>14</v>
      </c>
      <c r="AX2" s="66" t="s">
        <v>16</v>
      </c>
      <c r="AY2" s="66" t="s">
        <v>14</v>
      </c>
      <c r="AZ2" s="66" t="s">
        <v>16</v>
      </c>
      <c r="BA2" s="66" t="s">
        <v>17</v>
      </c>
      <c r="BB2" s="66" t="s">
        <v>14</v>
      </c>
      <c r="BC2" s="66" t="s">
        <v>12</v>
      </c>
      <c r="BD2" s="66" t="s">
        <v>12</v>
      </c>
      <c r="BE2" s="66" t="s">
        <v>14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14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13</v>
      </c>
      <c r="V3" s="66" t="s">
        <v>12</v>
      </c>
      <c r="W3" s="66" t="s">
        <v>12</v>
      </c>
      <c r="X3" s="66" t="s">
        <v>12</v>
      </c>
      <c r="Y3" s="66" t="s">
        <v>12</v>
      </c>
      <c r="Z3" s="66" t="s">
        <v>12</v>
      </c>
      <c r="AA3" s="66" t="s">
        <v>12</v>
      </c>
      <c r="AB3" s="66" t="s">
        <v>20</v>
      </c>
      <c r="AC3" s="66" t="s">
        <v>12</v>
      </c>
      <c r="AD3" s="66" t="s">
        <v>12</v>
      </c>
      <c r="AE3" s="66" t="s">
        <v>12</v>
      </c>
      <c r="AF3" s="66" t="s">
        <v>12</v>
      </c>
      <c r="AG3" s="66" t="s">
        <v>12</v>
      </c>
      <c r="AH3" s="66" t="s">
        <v>12</v>
      </c>
      <c r="AI3" s="66" t="s">
        <v>12</v>
      </c>
      <c r="AJ3" s="66" t="s">
        <v>12</v>
      </c>
      <c r="AK3" s="66" t="s">
        <v>12</v>
      </c>
      <c r="AL3" s="66" t="s">
        <v>12</v>
      </c>
      <c r="AM3" s="66" t="s">
        <v>14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12</v>
      </c>
      <c r="AT3" s="66" t="s">
        <v>14</v>
      </c>
      <c r="AU3" s="66" t="s">
        <v>12</v>
      </c>
      <c r="AV3" s="66" t="s">
        <v>12</v>
      </c>
      <c r="AW3" s="66" t="s">
        <v>12</v>
      </c>
      <c r="AX3" s="66" t="s">
        <v>14</v>
      </c>
      <c r="AY3" s="66" t="s">
        <v>12</v>
      </c>
      <c r="AZ3" s="66" t="s">
        <v>12</v>
      </c>
      <c r="BA3" s="66" t="s">
        <v>19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14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12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12</v>
      </c>
      <c r="AR4" s="66" t="s">
        <v>12</v>
      </c>
      <c r="AS4" s="66" t="s">
        <v>12</v>
      </c>
      <c r="AT4" s="66" t="s">
        <v>12</v>
      </c>
      <c r="AU4" s="66" t="s">
        <v>12</v>
      </c>
      <c r="AV4" s="66" t="s">
        <v>12</v>
      </c>
      <c r="AW4" s="66" t="s">
        <v>14</v>
      </c>
      <c r="AX4" s="66" t="s">
        <v>14</v>
      </c>
      <c r="AY4" s="66" t="s">
        <v>14</v>
      </c>
      <c r="AZ4" s="66" t="s">
        <v>14</v>
      </c>
      <c r="BA4" s="66" t="s">
        <v>14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12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14</v>
      </c>
      <c r="L5" s="66" t="s">
        <v>14</v>
      </c>
      <c r="M5" s="66" t="s">
        <v>14</v>
      </c>
      <c r="N5" s="66" t="s">
        <v>14</v>
      </c>
      <c r="O5" s="66" t="s">
        <v>14</v>
      </c>
      <c r="P5" s="66" t="s">
        <v>12</v>
      </c>
      <c r="Q5" s="66" t="s">
        <v>12</v>
      </c>
      <c r="R5" s="66" t="s">
        <v>12</v>
      </c>
      <c r="S5" s="66" t="s">
        <v>14</v>
      </c>
      <c r="T5" s="66" t="s">
        <v>12</v>
      </c>
      <c r="U5" s="66" t="s">
        <v>15</v>
      </c>
      <c r="AJ5" s="66" t="s">
        <v>14</v>
      </c>
      <c r="AK5" s="66" t="s">
        <v>14</v>
      </c>
      <c r="AL5" s="66" t="s">
        <v>16</v>
      </c>
      <c r="AM5" s="66" t="s">
        <v>16</v>
      </c>
      <c r="AN5" s="66" t="s">
        <v>12</v>
      </c>
      <c r="AO5" s="66" t="s">
        <v>12</v>
      </c>
      <c r="AP5" s="66" t="s">
        <v>12</v>
      </c>
      <c r="AQ5" s="66" t="s">
        <v>14</v>
      </c>
      <c r="AR5" s="66" t="s">
        <v>12</v>
      </c>
      <c r="AS5" s="66" t="s">
        <v>14</v>
      </c>
      <c r="AT5" s="66" t="s">
        <v>16</v>
      </c>
      <c r="AU5" s="66" t="s">
        <v>12</v>
      </c>
      <c r="AV5" s="66" t="s">
        <v>12</v>
      </c>
      <c r="AW5" s="66" t="s">
        <v>16</v>
      </c>
      <c r="AX5" s="66" t="s">
        <v>20</v>
      </c>
      <c r="AY5" s="66" t="s">
        <v>14</v>
      </c>
      <c r="AZ5" s="66" t="s">
        <v>16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19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12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13</v>
      </c>
      <c r="V6" s="66" t="s">
        <v>12</v>
      </c>
      <c r="W6" s="66" t="s">
        <v>12</v>
      </c>
      <c r="X6" s="66" t="s">
        <v>12</v>
      </c>
      <c r="Y6" s="66" t="s">
        <v>12</v>
      </c>
      <c r="Z6" s="66" t="s">
        <v>12</v>
      </c>
      <c r="AA6" s="66" t="s">
        <v>14</v>
      </c>
      <c r="AB6" s="66" t="s">
        <v>12</v>
      </c>
      <c r="AC6" s="66" t="s">
        <v>12</v>
      </c>
      <c r="AD6" s="66" t="s">
        <v>12</v>
      </c>
      <c r="AE6" s="66" t="s">
        <v>12</v>
      </c>
      <c r="AF6" s="66" t="s">
        <v>12</v>
      </c>
      <c r="AG6" s="66" t="s">
        <v>12</v>
      </c>
      <c r="AH6" s="66" t="s">
        <v>12</v>
      </c>
      <c r="AI6" s="66" t="s">
        <v>12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14</v>
      </c>
      <c r="AS6" s="66" t="s">
        <v>12</v>
      </c>
      <c r="AT6" s="66" t="s">
        <v>12</v>
      </c>
      <c r="AU6" s="66" t="s">
        <v>14</v>
      </c>
      <c r="AV6" s="66" t="s">
        <v>12</v>
      </c>
      <c r="AW6" s="66" t="s">
        <v>12</v>
      </c>
      <c r="AX6" s="66" t="s">
        <v>12</v>
      </c>
      <c r="AY6" s="66" t="s">
        <v>12</v>
      </c>
      <c r="AZ6" s="66" t="s">
        <v>19</v>
      </c>
      <c r="BA6" s="66" t="s">
        <v>19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14</v>
      </c>
      <c r="L7" s="66" t="s">
        <v>12</v>
      </c>
      <c r="M7" s="66" t="s">
        <v>20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19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14</v>
      </c>
      <c r="AS7" s="66" t="s">
        <v>16</v>
      </c>
      <c r="AT7" s="66" t="s">
        <v>17</v>
      </c>
      <c r="AU7" s="66" t="s">
        <v>12</v>
      </c>
      <c r="AV7" s="66" t="s">
        <v>12</v>
      </c>
      <c r="AW7" s="66" t="s">
        <v>14</v>
      </c>
      <c r="AX7" s="66" t="s">
        <v>14</v>
      </c>
      <c r="AY7" s="66" t="s">
        <v>14</v>
      </c>
      <c r="AZ7" s="66" t="s">
        <v>14</v>
      </c>
      <c r="BA7" s="66" t="s">
        <v>14</v>
      </c>
      <c r="BB7" s="66" t="s">
        <v>12</v>
      </c>
      <c r="BC7" s="66" t="s">
        <v>12</v>
      </c>
      <c r="BD7" s="66" t="s">
        <v>12</v>
      </c>
      <c r="BE7" s="66" t="s">
        <v>14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19</v>
      </c>
      <c r="N8" s="66" t="s">
        <v>12</v>
      </c>
      <c r="O8" s="66" t="s">
        <v>12</v>
      </c>
      <c r="P8" s="66" t="s">
        <v>12</v>
      </c>
      <c r="Q8" s="66" t="s">
        <v>12</v>
      </c>
      <c r="R8" s="66" t="s">
        <v>12</v>
      </c>
      <c r="S8" s="66" t="s">
        <v>12</v>
      </c>
      <c r="T8" s="66" t="s">
        <v>12</v>
      </c>
      <c r="U8" s="66" t="s">
        <v>15</v>
      </c>
      <c r="AJ8" s="66" t="s">
        <v>14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12</v>
      </c>
      <c r="AR8" s="66" t="s">
        <v>12</v>
      </c>
      <c r="AS8" s="66" t="s">
        <v>14</v>
      </c>
      <c r="AT8" s="66" t="s">
        <v>14</v>
      </c>
      <c r="AU8" s="66" t="s">
        <v>12</v>
      </c>
      <c r="AV8" s="66" t="s">
        <v>12</v>
      </c>
      <c r="AW8" s="66" t="s">
        <v>12</v>
      </c>
      <c r="AX8" s="66" t="s">
        <v>14</v>
      </c>
      <c r="AY8" s="66" t="s">
        <v>12</v>
      </c>
      <c r="AZ8" s="66" t="s">
        <v>12</v>
      </c>
      <c r="BA8" s="66" t="s">
        <v>12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12</v>
      </c>
      <c r="BG8" s="66" t="s">
        <v>12</v>
      </c>
      <c r="BH8" s="66" t="s">
        <v>12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16</v>
      </c>
      <c r="H9" s="66" t="s">
        <v>16</v>
      </c>
      <c r="I9" s="66" t="s">
        <v>16</v>
      </c>
      <c r="J9" s="66" t="s">
        <v>16</v>
      </c>
      <c r="K9" s="66" t="s">
        <v>14</v>
      </c>
      <c r="L9" s="66" t="s">
        <v>16</v>
      </c>
      <c r="M9" s="66" t="s">
        <v>16</v>
      </c>
      <c r="N9" s="66" t="s">
        <v>14</v>
      </c>
      <c r="O9" s="66" t="s">
        <v>14</v>
      </c>
      <c r="P9" s="66" t="s">
        <v>14</v>
      </c>
      <c r="Q9" s="66" t="s">
        <v>16</v>
      </c>
      <c r="R9" s="66" t="s">
        <v>14</v>
      </c>
      <c r="S9" s="66" t="s">
        <v>14</v>
      </c>
      <c r="T9" s="66" t="s">
        <v>14</v>
      </c>
      <c r="U9" s="66" t="s">
        <v>15</v>
      </c>
      <c r="AJ9" s="66" t="s">
        <v>16</v>
      </c>
      <c r="AK9" s="66" t="s">
        <v>16</v>
      </c>
      <c r="AL9" s="66" t="s">
        <v>16</v>
      </c>
      <c r="AM9" s="66" t="s">
        <v>14</v>
      </c>
      <c r="AN9" s="66" t="s">
        <v>16</v>
      </c>
      <c r="AO9" s="66" t="s">
        <v>14</v>
      </c>
      <c r="AP9" s="66" t="s">
        <v>14</v>
      </c>
      <c r="AQ9" s="66" t="s">
        <v>16</v>
      </c>
      <c r="AR9" s="66" t="s">
        <v>14</v>
      </c>
      <c r="AS9" s="66" t="s">
        <v>14</v>
      </c>
      <c r="AT9" s="66" t="s">
        <v>17</v>
      </c>
      <c r="AU9" s="66" t="s">
        <v>14</v>
      </c>
      <c r="AV9" s="66" t="s">
        <v>17</v>
      </c>
      <c r="AW9" s="66" t="s">
        <v>12</v>
      </c>
      <c r="AX9" s="66" t="s">
        <v>12</v>
      </c>
      <c r="AY9" s="66" t="s">
        <v>16</v>
      </c>
      <c r="AZ9" s="66" t="s">
        <v>14</v>
      </c>
      <c r="BA9" s="66" t="s">
        <v>14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20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14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12</v>
      </c>
      <c r="U10" s="66" t="s">
        <v>15</v>
      </c>
      <c r="AJ10" s="66" t="s">
        <v>14</v>
      </c>
      <c r="AK10" s="66" t="s">
        <v>14</v>
      </c>
      <c r="AL10" s="66" t="s">
        <v>16</v>
      </c>
      <c r="AM10" s="66" t="s">
        <v>14</v>
      </c>
      <c r="AN10" s="66" t="s">
        <v>12</v>
      </c>
      <c r="AO10" s="66" t="s">
        <v>12</v>
      </c>
      <c r="AP10" s="66" t="s">
        <v>12</v>
      </c>
      <c r="AQ10" s="66" t="s">
        <v>12</v>
      </c>
      <c r="AR10" s="66" t="s">
        <v>12</v>
      </c>
      <c r="AS10" s="66" t="s">
        <v>12</v>
      </c>
      <c r="AT10" s="66" t="s">
        <v>12</v>
      </c>
      <c r="AU10" s="66" t="s">
        <v>12</v>
      </c>
      <c r="AV10" s="66" t="s">
        <v>12</v>
      </c>
      <c r="AW10" s="66" t="s">
        <v>12</v>
      </c>
      <c r="AX10" s="66" t="s">
        <v>12</v>
      </c>
      <c r="AY10" s="66" t="s">
        <v>12</v>
      </c>
      <c r="AZ10" s="66" t="s">
        <v>12</v>
      </c>
      <c r="BA10" s="66" t="s">
        <v>12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12</v>
      </c>
      <c r="BH10" s="66" t="s">
        <v>12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12</v>
      </c>
      <c r="J11" s="66" t="s">
        <v>14</v>
      </c>
      <c r="K11" s="66" t="s">
        <v>14</v>
      </c>
      <c r="L11" s="66" t="s">
        <v>14</v>
      </c>
      <c r="M11" s="66" t="s">
        <v>19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20</v>
      </c>
      <c r="U11" s="66" t="s">
        <v>15</v>
      </c>
      <c r="AJ11" s="66" t="s">
        <v>12</v>
      </c>
      <c r="AK11" s="66" t="s">
        <v>12</v>
      </c>
      <c r="AL11" s="66" t="s">
        <v>14</v>
      </c>
      <c r="AM11" s="66" t="s">
        <v>14</v>
      </c>
      <c r="AN11" s="66" t="s">
        <v>14</v>
      </c>
      <c r="AO11" s="66" t="s">
        <v>14</v>
      </c>
      <c r="AP11" s="66" t="s">
        <v>14</v>
      </c>
      <c r="AQ11" s="66" t="s">
        <v>14</v>
      </c>
      <c r="AR11" s="66" t="s">
        <v>14</v>
      </c>
      <c r="AS11" s="66" t="s">
        <v>14</v>
      </c>
      <c r="AT11" s="66" t="s">
        <v>16</v>
      </c>
      <c r="AU11" s="66" t="s">
        <v>14</v>
      </c>
      <c r="AV11" s="66" t="s">
        <v>14</v>
      </c>
      <c r="AW11" s="66" t="s">
        <v>14</v>
      </c>
      <c r="AX11" s="66" t="s">
        <v>14</v>
      </c>
      <c r="AY11" s="66" t="s">
        <v>14</v>
      </c>
      <c r="AZ11" s="66" t="s">
        <v>14</v>
      </c>
      <c r="BA11" s="66" t="s">
        <v>14</v>
      </c>
      <c r="BB11" s="66" t="s">
        <v>14</v>
      </c>
      <c r="BC11" s="66" t="s">
        <v>14</v>
      </c>
      <c r="BD11" s="66" t="s">
        <v>14</v>
      </c>
      <c r="BE11" s="66" t="s">
        <v>14</v>
      </c>
      <c r="BF11" s="66" t="s">
        <v>14</v>
      </c>
      <c r="BG11" s="66" t="s">
        <v>14</v>
      </c>
      <c r="BH11" s="66" t="s">
        <v>14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12</v>
      </c>
      <c r="H12" s="66" t="s">
        <v>14</v>
      </c>
      <c r="I12" s="66" t="s">
        <v>14</v>
      </c>
      <c r="J12" s="66" t="s">
        <v>14</v>
      </c>
      <c r="K12" s="66" t="s">
        <v>14</v>
      </c>
      <c r="L12" s="66" t="s">
        <v>16</v>
      </c>
      <c r="M12" s="66" t="s">
        <v>17</v>
      </c>
      <c r="N12" s="66" t="s">
        <v>14</v>
      </c>
      <c r="O12" s="66" t="s">
        <v>14</v>
      </c>
      <c r="P12" s="66" t="s">
        <v>12</v>
      </c>
      <c r="Q12" s="66" t="s">
        <v>16</v>
      </c>
      <c r="R12" s="66" t="s">
        <v>14</v>
      </c>
      <c r="S12" s="66" t="s">
        <v>16</v>
      </c>
      <c r="T12" s="66" t="s">
        <v>12</v>
      </c>
      <c r="U12" s="66" t="s">
        <v>15</v>
      </c>
      <c r="AJ12" s="66" t="s">
        <v>14</v>
      </c>
      <c r="AK12" s="66" t="s">
        <v>12</v>
      </c>
      <c r="AL12" s="66" t="s">
        <v>14</v>
      </c>
      <c r="AM12" s="66" t="s">
        <v>16</v>
      </c>
      <c r="AN12" s="66" t="s">
        <v>14</v>
      </c>
      <c r="AO12" s="66" t="s">
        <v>14</v>
      </c>
      <c r="AP12" s="66" t="s">
        <v>14</v>
      </c>
      <c r="AQ12" s="66" t="s">
        <v>16</v>
      </c>
      <c r="AR12" s="66" t="s">
        <v>16</v>
      </c>
      <c r="AS12" s="66" t="s">
        <v>17</v>
      </c>
      <c r="AT12" s="66" t="s">
        <v>16</v>
      </c>
      <c r="AU12" s="66" t="s">
        <v>19</v>
      </c>
      <c r="AV12" s="66" t="s">
        <v>14</v>
      </c>
      <c r="AW12" s="66" t="s">
        <v>16</v>
      </c>
      <c r="AX12" s="66" t="s">
        <v>17</v>
      </c>
      <c r="AY12" s="66" t="s">
        <v>14</v>
      </c>
      <c r="AZ12" s="66" t="s">
        <v>16</v>
      </c>
      <c r="BA12" s="66" t="s">
        <v>17</v>
      </c>
      <c r="BB12" s="66" t="s">
        <v>14</v>
      </c>
      <c r="BC12" s="66" t="s">
        <v>12</v>
      </c>
      <c r="BD12" s="66" t="s">
        <v>12</v>
      </c>
      <c r="BE12" s="66" t="s">
        <v>14</v>
      </c>
      <c r="BF12" s="66" t="s">
        <v>16</v>
      </c>
      <c r="BG12" s="66" t="s">
        <v>14</v>
      </c>
      <c r="BH12" s="66" t="s">
        <v>14</v>
      </c>
    </row>
    <row r="13" spans="1:65" ht="24.75" customHeight="1" x14ac:dyDescent="0.25">
      <c r="A13" s="66" t="s">
        <v>90</v>
      </c>
      <c r="B13" s="66" t="s">
        <v>89</v>
      </c>
      <c r="C13" s="66" t="s">
        <v>13</v>
      </c>
      <c r="D13" s="66" t="s">
        <v>15</v>
      </c>
      <c r="E13" s="66" t="s">
        <v>15</v>
      </c>
      <c r="F13" s="66" t="s">
        <v>15</v>
      </c>
      <c r="G13" s="66" t="s">
        <v>14</v>
      </c>
      <c r="H13" s="66" t="s">
        <v>14</v>
      </c>
      <c r="I13" s="66" t="s">
        <v>14</v>
      </c>
      <c r="J13" s="66" t="s">
        <v>14</v>
      </c>
      <c r="K13" s="66" t="s">
        <v>14</v>
      </c>
      <c r="L13" s="66" t="s">
        <v>14</v>
      </c>
      <c r="M13" s="66" t="s">
        <v>17</v>
      </c>
      <c r="N13" s="66" t="s">
        <v>16</v>
      </c>
      <c r="O13" s="66" t="s">
        <v>16</v>
      </c>
      <c r="P13" s="66" t="s">
        <v>14</v>
      </c>
      <c r="Q13" s="66" t="s">
        <v>16</v>
      </c>
      <c r="R13" s="66" t="s">
        <v>14</v>
      </c>
      <c r="S13" s="66" t="s">
        <v>14</v>
      </c>
      <c r="T13" s="66" t="s">
        <v>20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12</v>
      </c>
      <c r="AR13" s="66" t="s">
        <v>12</v>
      </c>
      <c r="AS13" s="66" t="s">
        <v>12</v>
      </c>
      <c r="AT13" s="66" t="s">
        <v>14</v>
      </c>
      <c r="AU13" s="66" t="s">
        <v>12</v>
      </c>
      <c r="AV13" s="66" t="s">
        <v>12</v>
      </c>
      <c r="AW13" s="66" t="s">
        <v>16</v>
      </c>
      <c r="AX13" s="66" t="s">
        <v>16</v>
      </c>
      <c r="AY13" s="66" t="s">
        <v>12</v>
      </c>
      <c r="AZ13" s="66" t="s">
        <v>16</v>
      </c>
      <c r="BA13" s="66" t="s">
        <v>16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12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13</v>
      </c>
      <c r="D14" s="66" t="s">
        <v>15</v>
      </c>
      <c r="E14" s="66" t="s">
        <v>15</v>
      </c>
      <c r="F14" s="66" t="s">
        <v>15</v>
      </c>
      <c r="G14" s="66" t="s">
        <v>14</v>
      </c>
      <c r="H14" s="66" t="s">
        <v>14</v>
      </c>
      <c r="I14" s="66" t="s">
        <v>14</v>
      </c>
      <c r="J14" s="66" t="s">
        <v>14</v>
      </c>
      <c r="K14" s="66" t="s">
        <v>14</v>
      </c>
      <c r="L14" s="66" t="s">
        <v>14</v>
      </c>
      <c r="M14" s="66" t="s">
        <v>16</v>
      </c>
      <c r="N14" s="66" t="s">
        <v>12</v>
      </c>
      <c r="O14" s="66" t="s">
        <v>14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12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14</v>
      </c>
      <c r="AO14" s="66" t="s">
        <v>14</v>
      </c>
      <c r="AP14" s="66" t="s">
        <v>14</v>
      </c>
      <c r="AQ14" s="66" t="s">
        <v>14</v>
      </c>
      <c r="AR14" s="66" t="s">
        <v>14</v>
      </c>
      <c r="AS14" s="66" t="s">
        <v>16</v>
      </c>
      <c r="AT14" s="66" t="s">
        <v>16</v>
      </c>
      <c r="AU14" s="66" t="s">
        <v>14</v>
      </c>
      <c r="AV14" s="66" t="s">
        <v>12</v>
      </c>
      <c r="AW14" s="66" t="s">
        <v>14</v>
      </c>
      <c r="AX14" s="66" t="s">
        <v>12</v>
      </c>
      <c r="AY14" s="66" t="s">
        <v>12</v>
      </c>
      <c r="AZ14" s="66" t="s">
        <v>14</v>
      </c>
      <c r="BA14" s="66" t="s">
        <v>14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14</v>
      </c>
      <c r="BG14" s="66" t="s">
        <v>14</v>
      </c>
      <c r="BH14" s="66" t="s">
        <v>14</v>
      </c>
    </row>
    <row r="15" spans="1:65" ht="24.75" customHeight="1" x14ac:dyDescent="0.25">
      <c r="A15" s="66" t="s">
        <v>90</v>
      </c>
      <c r="B15" s="66" t="s">
        <v>89</v>
      </c>
      <c r="C15" s="66" t="s">
        <v>15</v>
      </c>
      <c r="D15" s="66" t="s">
        <v>13</v>
      </c>
      <c r="E15" s="66" t="s">
        <v>15</v>
      </c>
      <c r="F15" s="66" t="s">
        <v>15</v>
      </c>
      <c r="G15" s="66" t="s">
        <v>14</v>
      </c>
      <c r="H15" s="66" t="s">
        <v>12</v>
      </c>
      <c r="I15" s="66" t="s">
        <v>14</v>
      </c>
      <c r="J15" s="66" t="s">
        <v>14</v>
      </c>
      <c r="K15" s="66" t="s">
        <v>12</v>
      </c>
      <c r="L15" s="66" t="s">
        <v>14</v>
      </c>
      <c r="M15" s="66" t="s">
        <v>19</v>
      </c>
      <c r="N15" s="66" t="s">
        <v>12</v>
      </c>
      <c r="O15" s="66" t="s">
        <v>12</v>
      </c>
      <c r="P15" s="66" t="s">
        <v>12</v>
      </c>
      <c r="Q15" s="66" t="s">
        <v>14</v>
      </c>
      <c r="R15" s="66" t="s">
        <v>12</v>
      </c>
      <c r="S15" s="66" t="s">
        <v>12</v>
      </c>
      <c r="T15" s="66" t="s">
        <v>19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14</v>
      </c>
      <c r="AN15" s="66" t="s">
        <v>12</v>
      </c>
      <c r="AO15" s="66" t="s">
        <v>12</v>
      </c>
      <c r="AP15" s="66" t="s">
        <v>19</v>
      </c>
      <c r="AQ15" s="66" t="s">
        <v>16</v>
      </c>
      <c r="AR15" s="66" t="s">
        <v>14</v>
      </c>
      <c r="AS15" s="66" t="s">
        <v>14</v>
      </c>
      <c r="AT15" s="66" t="s">
        <v>16</v>
      </c>
      <c r="AU15" s="66" t="s">
        <v>14</v>
      </c>
      <c r="AV15" s="66" t="s">
        <v>12</v>
      </c>
      <c r="AW15" s="66" t="s">
        <v>14</v>
      </c>
      <c r="AX15" s="66" t="s">
        <v>19</v>
      </c>
      <c r="AY15" s="66" t="s">
        <v>14</v>
      </c>
      <c r="AZ15" s="66" t="s">
        <v>16</v>
      </c>
      <c r="BA15" s="66" t="s">
        <v>17</v>
      </c>
      <c r="BB15" s="66" t="s">
        <v>12</v>
      </c>
      <c r="BC15" s="66" t="s">
        <v>12</v>
      </c>
      <c r="BD15" s="66" t="s">
        <v>12</v>
      </c>
      <c r="BE15" s="66" t="s">
        <v>12</v>
      </c>
      <c r="BF15" s="66" t="s">
        <v>19</v>
      </c>
      <c r="BG15" s="66" t="s">
        <v>14</v>
      </c>
      <c r="BH15" s="66" t="s">
        <v>12</v>
      </c>
    </row>
    <row r="16" spans="1:65" ht="24.75" customHeight="1" x14ac:dyDescent="0.25">
      <c r="A16" s="66" t="s">
        <v>90</v>
      </c>
      <c r="B16" s="66" t="s">
        <v>89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12</v>
      </c>
      <c r="L16" s="66" t="s">
        <v>12</v>
      </c>
      <c r="M16" s="66" t="s">
        <v>19</v>
      </c>
      <c r="N16" s="66" t="s">
        <v>12</v>
      </c>
      <c r="O16" s="66" t="s">
        <v>14</v>
      </c>
      <c r="P16" s="66" t="s">
        <v>12</v>
      </c>
      <c r="Q16" s="66" t="s">
        <v>12</v>
      </c>
      <c r="R16" s="66" t="s">
        <v>12</v>
      </c>
      <c r="S16" s="66" t="s">
        <v>12</v>
      </c>
      <c r="T16" s="66" t="s">
        <v>12</v>
      </c>
      <c r="U16" s="66" t="s">
        <v>15</v>
      </c>
      <c r="AJ16" s="66" t="s">
        <v>14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12</v>
      </c>
      <c r="AP16" s="66" t="s">
        <v>12</v>
      </c>
      <c r="AQ16" s="66" t="s">
        <v>12</v>
      </c>
      <c r="AR16" s="66" t="s">
        <v>12</v>
      </c>
      <c r="AS16" s="66" t="s">
        <v>12</v>
      </c>
      <c r="AT16" s="66" t="s">
        <v>14</v>
      </c>
      <c r="AU16" s="66" t="s">
        <v>12</v>
      </c>
      <c r="AV16" s="66" t="s">
        <v>12</v>
      </c>
      <c r="AW16" s="66" t="s">
        <v>14</v>
      </c>
      <c r="AX16" s="66" t="s">
        <v>16</v>
      </c>
      <c r="AY16" s="66" t="s">
        <v>12</v>
      </c>
      <c r="AZ16" s="66" t="s">
        <v>14</v>
      </c>
      <c r="BA16" s="66" t="s">
        <v>16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19</v>
      </c>
      <c r="BG16" s="66" t="s">
        <v>12</v>
      </c>
      <c r="BH16" s="66" t="s">
        <v>12</v>
      </c>
    </row>
    <row r="17" spans="1:61" ht="24.75" customHeight="1" x14ac:dyDescent="0.25">
      <c r="A17" s="66" t="s">
        <v>90</v>
      </c>
      <c r="B17" s="66" t="s">
        <v>89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16</v>
      </c>
      <c r="H17" s="66" t="s">
        <v>16</v>
      </c>
      <c r="I17" s="66" t="s">
        <v>14</v>
      </c>
      <c r="J17" s="66" t="s">
        <v>14</v>
      </c>
      <c r="K17" s="66" t="s">
        <v>16</v>
      </c>
      <c r="L17" s="66" t="s">
        <v>16</v>
      </c>
      <c r="M17" s="66" t="s">
        <v>17</v>
      </c>
      <c r="N17" s="66" t="s">
        <v>16</v>
      </c>
      <c r="O17" s="66" t="s">
        <v>14</v>
      </c>
      <c r="P17" s="66" t="s">
        <v>12</v>
      </c>
      <c r="Q17" s="66" t="s">
        <v>12</v>
      </c>
      <c r="R17" s="66" t="s">
        <v>12</v>
      </c>
      <c r="S17" s="66" t="s">
        <v>14</v>
      </c>
      <c r="T17" s="66" t="s">
        <v>14</v>
      </c>
      <c r="U17" s="66" t="s">
        <v>13</v>
      </c>
      <c r="V17" s="66" t="s">
        <v>12</v>
      </c>
      <c r="W17" s="66" t="s">
        <v>12</v>
      </c>
      <c r="X17" s="66" t="s">
        <v>12</v>
      </c>
      <c r="Y17" s="66" t="s">
        <v>12</v>
      </c>
      <c r="Z17" s="66" t="s">
        <v>12</v>
      </c>
      <c r="AA17" s="66" t="s">
        <v>14</v>
      </c>
      <c r="AB17" s="66" t="s">
        <v>17</v>
      </c>
      <c r="AC17" s="66" t="s">
        <v>14</v>
      </c>
      <c r="AD17" s="66" t="s">
        <v>14</v>
      </c>
      <c r="AE17" s="66" t="s">
        <v>12</v>
      </c>
      <c r="AF17" s="66" t="s">
        <v>14</v>
      </c>
      <c r="AG17" s="66" t="s">
        <v>12</v>
      </c>
      <c r="AH17" s="66" t="s">
        <v>12</v>
      </c>
      <c r="AI17" s="66" t="s">
        <v>12</v>
      </c>
      <c r="AJ17" s="66" t="s">
        <v>16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12</v>
      </c>
      <c r="AR17" s="66" t="s">
        <v>14</v>
      </c>
      <c r="AS17" s="66" t="s">
        <v>17</v>
      </c>
      <c r="AT17" s="66" t="s">
        <v>18</v>
      </c>
      <c r="AU17" s="66" t="s">
        <v>16</v>
      </c>
      <c r="AV17" s="66" t="s">
        <v>12</v>
      </c>
      <c r="AW17" s="66" t="s">
        <v>12</v>
      </c>
      <c r="AX17" s="66" t="s">
        <v>12</v>
      </c>
      <c r="AY17" s="66" t="s">
        <v>12</v>
      </c>
      <c r="AZ17" s="66" t="s">
        <v>12</v>
      </c>
      <c r="BA17" s="66" t="s">
        <v>12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19</v>
      </c>
      <c r="BG17" s="66" t="s">
        <v>12</v>
      </c>
      <c r="BH17" s="66" t="s">
        <v>12</v>
      </c>
    </row>
    <row r="18" spans="1:61" ht="24.75" customHeight="1" x14ac:dyDescent="0.25">
      <c r="A18" s="69"/>
      <c r="B18" s="7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45.75" customHeight="1" x14ac:dyDescent="0.25">
      <c r="A19" s="69"/>
      <c r="B19" s="70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32.25" customHeight="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32.25" customHeight="1" x14ac:dyDescent="0.25">
      <c r="A21" s="69"/>
      <c r="B21" s="71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32.2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32.25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</sheetData>
  <conditionalFormatting sqref="A2:A17">
    <cfRule type="uniqueValues" dxfId="0" priority="18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9</v>
      </c>
      <c r="D6" s="8">
        <f>ROUND($C6/C$13*100,2)</f>
        <v>56.25</v>
      </c>
      <c r="E6" s="18">
        <f t="shared" ref="E6:E12" si="0">ROUND($C6/SUM($C$6:$C$12)*100,3)</f>
        <v>56.25</v>
      </c>
      <c r="G6" s="8"/>
      <c r="H6" s="8"/>
    </row>
    <row r="7" spans="1:12" x14ac:dyDescent="0.25">
      <c r="B7" s="7" t="s">
        <v>14</v>
      </c>
      <c r="C7" s="8">
        <f>COUNTIF(Resp[18],B7)</f>
        <v>6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9</v>
      </c>
      <c r="D6" s="8">
        <f>ROUND($C6/C$13*100,2)</f>
        <v>56.25</v>
      </c>
      <c r="E6" s="18">
        <f t="shared" ref="E6:E12" si="0">ROUND($C6/SUM($C$6:$C$12)*100,3)</f>
        <v>56.25</v>
      </c>
      <c r="G6" s="8"/>
      <c r="H6" s="8"/>
    </row>
    <row r="7" spans="1:12" x14ac:dyDescent="0.25">
      <c r="B7" s="7" t="s">
        <v>14</v>
      </c>
      <c r="C7" s="8">
        <f>COUNTIF(Resp[19],B7)</f>
        <v>3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12.5</v>
      </c>
      <c r="E12" s="25">
        <f t="shared" si="0"/>
        <v>12.5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4</v>
      </c>
      <c r="D6" s="7">
        <f>ROUND($C6/C$8*100,2)</f>
        <v>25</v>
      </c>
      <c r="E6" s="18">
        <f>ROUND($C6/SUM($C$6:$C$7)*100,3)</f>
        <v>25</v>
      </c>
    </row>
    <row r="7" spans="1:5" x14ac:dyDescent="0.25">
      <c r="B7" s="7" t="s">
        <v>15</v>
      </c>
      <c r="C7" s="8">
        <f>COUNTIF(Resp[20],B7)</f>
        <v>12</v>
      </c>
      <c r="D7" s="7">
        <f>ROUND($C7/C$8*100,2)</f>
        <v>75</v>
      </c>
      <c r="E7" s="18">
        <f>ROUND($C7/SUM($C$6:$C$7)*100,3)</f>
        <v>75</v>
      </c>
    </row>
    <row r="8" spans="1:5" x14ac:dyDescent="0.25">
      <c r="B8" s="15" t="s">
        <v>228</v>
      </c>
      <c r="C8" s="15">
        <f>SUM(C6:C7)</f>
        <v>16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4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4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COUNTIF(Resp[26],B7)</f>
        <v>3</v>
      </c>
      <c r="D7" s="8">
        <f t="shared" ref="D7:D12" si="1">ROUND($C7/C$13*100,2)</f>
        <v>75</v>
      </c>
      <c r="E7" s="18">
        <f t="shared" si="0"/>
        <v>75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25</v>
      </c>
      <c r="E11" s="18">
        <f t="shared" si="0"/>
        <v>25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3</v>
      </c>
      <c r="D6" s="8">
        <f t="shared" ref="D6:D12" si="0">ROUND($C6/C$13*100,2)</f>
        <v>75</v>
      </c>
      <c r="E6" s="18">
        <f t="shared" ref="E6:E12" si="1">ROUND($C6/SUM($C$7:$C$12)*100,3)</f>
        <v>300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25</v>
      </c>
      <c r="E8" s="18">
        <f t="shared" si="1"/>
        <v>100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SUM(D7:D12)</f>
        <v>25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3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8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COUNTIF(Resp[35],B7)</f>
        <v>6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13</v>
      </c>
      <c r="D6" s="8">
        <f>ROUND($C6/C$13*100,2)</f>
        <v>81.25</v>
      </c>
      <c r="E6" s="18">
        <f t="shared" ref="E6:E12" si="0">ROUND($C6/SUM($C$6:$C$12)*100,3)</f>
        <v>81.25</v>
      </c>
      <c r="G6" s="8"/>
      <c r="H6" s="8"/>
    </row>
    <row r="7" spans="1:12" x14ac:dyDescent="0.25">
      <c r="B7" s="7" t="s">
        <v>14</v>
      </c>
      <c r="C7" s="8">
        <f>COUNTIF(Resp[36],B7)</f>
        <v>2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COUNTIF(Resp[37],B7)</f>
        <v>3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COUNTIF(Resp[37],B8)</f>
        <v>3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5</v>
      </c>
      <c r="D6" s="12">
        <f>ROUND($C6/C$8*100,2)</f>
        <v>31.25</v>
      </c>
      <c r="E6" s="18">
        <f>ROUND($C6/SUM($C$6:$C$7)*100,3)</f>
        <v>31.25</v>
      </c>
    </row>
    <row r="7" spans="1:5" x14ac:dyDescent="0.25">
      <c r="B7" s="7" t="s">
        <v>15</v>
      </c>
      <c r="C7" s="8">
        <f>COUNTIF(Resp[01],B7)</f>
        <v>11</v>
      </c>
      <c r="D7" s="12">
        <f>ROUND($C7/C$8*100,2)</f>
        <v>68.75</v>
      </c>
      <c r="E7" s="18">
        <f>ROUND($C7/SUM($C$6:$C$7)*100,3)</f>
        <v>68.75</v>
      </c>
    </row>
    <row r="8" spans="1:5" x14ac:dyDescent="0.25">
      <c r="B8" s="15" t="s">
        <v>228</v>
      </c>
      <c r="C8" s="15">
        <f>SUM(C6:C7)</f>
        <v>16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8</v>
      </c>
      <c r="D6" s="8">
        <f>ROUND($C6/C$13*100,2)</f>
        <v>50</v>
      </c>
      <c r="E6" s="18">
        <f t="shared" ref="E6:E12" si="0">ROUND($C6/SUM($C$6:$C$12)*100,3)</f>
        <v>50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14</v>
      </c>
      <c r="E20" s="36">
        <f>ROUND(D20/SUM(D20:D23)*100,3)</f>
        <v>87.5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12.5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11</v>
      </c>
      <c r="D6" s="8">
        <f>ROUND($C6/C$13*100,2)</f>
        <v>68.75</v>
      </c>
      <c r="E6" s="18">
        <f t="shared" ref="E6:E12" si="0">ROUND($C6/SUM($C$6:$C$12)*100,3)</f>
        <v>68.75</v>
      </c>
      <c r="G6" s="8"/>
      <c r="H6" s="8"/>
    </row>
    <row r="7" spans="1:12" x14ac:dyDescent="0.25">
      <c r="B7" s="7" t="s">
        <v>14</v>
      </c>
      <c r="C7" s="8">
        <f>COUNTIF(Resp[39],B7)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11</v>
      </c>
      <c r="D6" s="8">
        <f>ROUND($C6/C$13*100,2)</f>
        <v>68.75</v>
      </c>
      <c r="E6" s="18">
        <f t="shared" ref="E6:E12" si="0">ROUND($C6/SUM($C$6:$C$12)*100,3)</f>
        <v>68.75</v>
      </c>
      <c r="G6" s="8"/>
      <c r="H6" s="8"/>
    </row>
    <row r="7" spans="1:12" x14ac:dyDescent="0.25">
      <c r="B7" s="7" t="s">
        <v>14</v>
      </c>
      <c r="C7" s="8">
        <f>COUNTIF(Resp[40],B7)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6.25</v>
      </c>
      <c r="E11" s="18">
        <f t="shared" si="0"/>
        <v>6.25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9</v>
      </c>
      <c r="D6" s="8">
        <f>ROUND($C6/C$13*100,2)</f>
        <v>56.25</v>
      </c>
      <c r="E6" s="18">
        <f t="shared" ref="E6:E12" si="0">ROUND($C6/SUM($C$6:$C$12)*100,3)</f>
        <v>56.25</v>
      </c>
    </row>
    <row r="7" spans="1:12" x14ac:dyDescent="0.25">
      <c r="B7" s="7" t="s">
        <v>14</v>
      </c>
      <c r="C7" s="8">
        <f>COUNTIF(Resp[42],B7)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COUNTIF(Resp[42],B8)</f>
        <v>3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13</v>
      </c>
      <c r="E20" s="36">
        <f>ROUND(D20/SUM(D20:D23)*100,3)</f>
        <v>81.25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18.75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7</v>
      </c>
      <c r="D6" s="8">
        <f>ROUND($C6/C$13*100,2)</f>
        <v>43.75</v>
      </c>
      <c r="E6" s="18">
        <f t="shared" ref="E6:E12" si="0">ROUND($C6/SUM($C$6:$C$12)*100,3)</f>
        <v>43.75</v>
      </c>
      <c r="G6" s="8"/>
      <c r="H6" s="8"/>
    </row>
    <row r="7" spans="1:12" x14ac:dyDescent="0.25">
      <c r="B7" s="7" t="s">
        <v>14</v>
      </c>
      <c r="C7" s="8">
        <f>COUNTIF(Resp[43],B7)</f>
        <v>7</v>
      </c>
      <c r="D7" s="8">
        <f t="shared" ref="D7:D12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6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COUNTIF(Resp[44],B7)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18.75</v>
      </c>
      <c r="E9" s="18">
        <f t="shared" si="0"/>
        <v>18.75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68.75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18.75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3</v>
      </c>
      <c r="D6" s="8">
        <f>ROUND($C6/C$13*100,2)</f>
        <v>18.75</v>
      </c>
      <c r="E6" s="18">
        <f t="shared" ref="E6:E12" si="0">ROUND($C6/SUM($C$6:$C$12)*100,3)</f>
        <v>18.75</v>
      </c>
      <c r="G6" s="8"/>
      <c r="H6" s="8"/>
    </row>
    <row r="7" spans="1:12" x14ac:dyDescent="0.25">
      <c r="B7" s="7" t="s">
        <v>14</v>
      </c>
      <c r="C7" s="8">
        <f>COUNTIF(Resp[45],B7)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COUNTIF(Resp[45],B8)</f>
        <v>6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COUNTIF(Resp[45],B9)</f>
        <v>2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COUNTIF(Resp[45],B10)</f>
        <v>1</v>
      </c>
      <c r="D10" s="8">
        <f t="shared" si="1"/>
        <v>6.25</v>
      </c>
      <c r="E10" s="18">
        <f t="shared" si="0"/>
        <v>6.25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43.75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18.75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8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COUNTIF(Resp[46],B7)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6.25</v>
      </c>
      <c r="E11" s="18">
        <f t="shared" si="0"/>
        <v>6.25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12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COUNTIF(Resp[47],B7)</f>
        <v>3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6.25</v>
      </c>
      <c r="E9" s="18">
        <f t="shared" si="0"/>
        <v>6.25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2</v>
      </c>
      <c r="D6" s="7">
        <f>ROUND($C6/C$8*100,2)</f>
        <v>12.5</v>
      </c>
      <c r="E6" s="18">
        <f>ROUND($C6/SUM($C$6:$C$7)*100,3)</f>
        <v>12.5</v>
      </c>
    </row>
    <row r="7" spans="1:5" x14ac:dyDescent="0.25">
      <c r="B7" s="7" t="s">
        <v>15</v>
      </c>
      <c r="C7" s="8">
        <f>COUNTIF(Resp[02],B7)</f>
        <v>14</v>
      </c>
      <c r="D7" s="7">
        <f>ROUND($C7/C$8*100,2)</f>
        <v>87.5</v>
      </c>
      <c r="E7" s="18">
        <f>ROUND($C7/SUM($C$6:$C$7)*100,3)</f>
        <v>87.5</v>
      </c>
    </row>
    <row r="8" spans="1:5" x14ac:dyDescent="0.25">
      <c r="B8" s="15" t="s">
        <v>228</v>
      </c>
      <c r="C8" s="15">
        <f>SUM(C6:C7)</f>
        <v>16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6</v>
      </c>
      <c r="D6" s="8">
        <f>ROUND($C6/C$13*100,2)</f>
        <v>37.5</v>
      </c>
      <c r="E6" s="18">
        <f t="shared" ref="E6:E12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COUNTIF(Resp[48],B7)</f>
        <v>7</v>
      </c>
      <c r="D7" s="8">
        <f t="shared" ref="D7:D12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COUNTIF(Resp[48],B8)</f>
        <v>3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5</v>
      </c>
      <c r="D6" s="8">
        <f>ROUND($C6/C$13*100,2)</f>
        <v>31.25</v>
      </c>
      <c r="E6" s="18">
        <f t="shared" ref="E6:E12" si="0">ROUND($C6/SUM($C$6:$C$12)*100,3)</f>
        <v>31.25</v>
      </c>
      <c r="G6" s="8"/>
      <c r="H6" s="8"/>
    </row>
    <row r="7" spans="1:12" x14ac:dyDescent="0.25">
      <c r="B7" s="7" t="s">
        <v>14</v>
      </c>
      <c r="C7" s="8">
        <f>COUNTIF(Resp[49],B7)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6.25</v>
      </c>
      <c r="E9" s="18">
        <f t="shared" si="0"/>
        <v>6.25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6.25</v>
      </c>
      <c r="E11" s="18">
        <f t="shared" si="0"/>
        <v>6.25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8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COUNTIF(Resp[50],B7)</f>
        <v>7</v>
      </c>
      <c r="D7" s="8">
        <f t="shared" ref="D7:D12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4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COUNTIF(Resp[51],B7)</f>
        <v>6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COUNTIF(Resp[51],B8)</f>
        <v>5</v>
      </c>
      <c r="D8" s="8">
        <f t="shared" si="1"/>
        <v>31.25</v>
      </c>
      <c r="E8" s="18">
        <f t="shared" si="0"/>
        <v>31.25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6.25</v>
      </c>
      <c r="E11" s="18">
        <f t="shared" si="0"/>
        <v>6.25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31.25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3</v>
      </c>
      <c r="D6" s="8">
        <f>ROUND($C6/C$13*100,2)</f>
        <v>18.75</v>
      </c>
      <c r="E6" s="18">
        <f t="shared" ref="E6:E12" si="0">ROUND($C6/SUM($C$6:$C$12)*100,3)</f>
        <v>18.75</v>
      </c>
      <c r="G6" s="8"/>
      <c r="H6" s="8"/>
    </row>
    <row r="7" spans="1:12" x14ac:dyDescent="0.25">
      <c r="B7" s="7" t="s">
        <v>14</v>
      </c>
      <c r="C7" s="8">
        <f>COUNTIF(Resp[52],B7)</f>
        <v>5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18.75</v>
      </c>
      <c r="E9" s="18">
        <f t="shared" si="0"/>
        <v>18.75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18.75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18.75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13</v>
      </c>
      <c r="D6" s="8">
        <f>ROUND($C6/C$13*100,2)</f>
        <v>81.25</v>
      </c>
      <c r="E6" s="18">
        <f t="shared" ref="E6:E12" si="0">ROUND($C6/SUM($C$6:$C$12)*100,3)</f>
        <v>81.25</v>
      </c>
      <c r="G6" s="8"/>
      <c r="H6" s="8"/>
    </row>
    <row r="7" spans="1:12" x14ac:dyDescent="0.25">
      <c r="B7" s="7" t="s">
        <v>14</v>
      </c>
      <c r="C7" s="8">
        <f>COUNTIF(Resp[54],B7)</f>
        <v>3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15</v>
      </c>
      <c r="D6" s="8">
        <f>ROUND($C6/C$13*100,2)</f>
        <v>93.75</v>
      </c>
      <c r="E6" s="18">
        <f t="shared" ref="E6:E12" si="0">ROUND($C6/SUM($C$6:$C$12)*100,3)</f>
        <v>93.75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6.25</v>
      </c>
      <c r="E7" s="18">
        <f t="shared" si="0"/>
        <v>6.25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15</v>
      </c>
      <c r="D6" s="8">
        <f>ROUND($C6/C$13*100,2)</f>
        <v>93.75</v>
      </c>
      <c r="E6" s="18">
        <f t="shared" ref="E6:E12" si="0">ROUND($C6/SUM($C$6:$C$12)*100,3)</f>
        <v>93.75</v>
      </c>
      <c r="G6" s="8"/>
      <c r="H6" s="8"/>
    </row>
    <row r="7" spans="1:12" x14ac:dyDescent="0.25">
      <c r="B7" s="7" t="s">
        <v>14</v>
      </c>
      <c r="C7" s="8">
        <f>COUNTIF(Resp[56],B7)</f>
        <v>1</v>
      </c>
      <c r="D7" s="8">
        <f t="shared" ref="D7:D12" si="1">ROUND($C7/C$13*100,2)</f>
        <v>6.25</v>
      </c>
      <c r="E7" s="18">
        <f t="shared" si="0"/>
        <v>6.25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11</v>
      </c>
      <c r="D7" s="8">
        <f>ROUND($C7/C$14*100,2)</f>
        <v>68.75</v>
      </c>
      <c r="E7" s="18">
        <f t="shared" ref="E7:E13" si="0">ROUND($C7/SUM($C$7:$C$13)*100,3)</f>
        <v>68.75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25</v>
      </c>
      <c r="E8" s="18">
        <f t="shared" si="0"/>
        <v>25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6.25</v>
      </c>
      <c r="E12" s="18">
        <f t="shared" si="0"/>
        <v>6.25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16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15</v>
      </c>
      <c r="E20" s="36">
        <f>ROUND(D20/SUM(D20:D23)*100,3)</f>
        <v>93.75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6.25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7</v>
      </c>
      <c r="D6" s="8">
        <f>ROUND($C6/C$13*100,2)</f>
        <v>43.75</v>
      </c>
      <c r="E6" s="18">
        <f t="shared" ref="E6:E12" si="0">ROUND($C6/SUM($C$6:$C$12)*100,3)</f>
        <v>43.75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5</v>
      </c>
      <c r="D11" s="8">
        <f t="shared" si="1"/>
        <v>31.25</v>
      </c>
      <c r="E11" s="18">
        <f t="shared" si="0"/>
        <v>31.25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56.25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37.5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16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8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COUNTIF(Resp[59],B7)</f>
        <v>8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9</v>
      </c>
      <c r="D6" s="8">
        <f>ROUND($C6/C$13*100,2)</f>
        <v>56.25</v>
      </c>
      <c r="E6" s="18">
        <f t="shared" ref="E6:E12" si="0">ROUND($C6/SUM($C$6:$C$12)*100,3)</f>
        <v>56.25</v>
      </c>
      <c r="G6" s="8"/>
      <c r="H6" s="8"/>
    </row>
    <row r="7" spans="1:12" x14ac:dyDescent="0.25">
      <c r="B7" s="7" t="s">
        <v>14</v>
      </c>
      <c r="C7" s="8">
        <f>COUNTIF(Resp[60],B7)</f>
        <v>7</v>
      </c>
      <c r="D7" s="8">
        <f t="shared" ref="D7:D12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9</v>
      </c>
      <c r="D6" s="7">
        <f>ROUND($C6/C$8*100,2)</f>
        <v>56.25</v>
      </c>
      <c r="E6" s="18">
        <f>ROUND($C6/SUM($C$6:$C$7)*100,3)</f>
        <v>56.25</v>
      </c>
    </row>
    <row r="7" spans="1:5" x14ac:dyDescent="0.25">
      <c r="B7" s="7" t="s">
        <v>15</v>
      </c>
      <c r="C7" s="8">
        <f>COUNTIF(Resp[04],B7)</f>
        <v>7</v>
      </c>
      <c r="D7" s="7">
        <f>ROUND($C7/C$8*100,2)</f>
        <v>43.75</v>
      </c>
      <c r="E7" s="18">
        <f>ROUND($C7/SUM($C$6:$C$7)*100,3)</f>
        <v>43.75</v>
      </c>
    </row>
    <row r="8" spans="1:5" x14ac:dyDescent="0.25">
      <c r="B8" s="15" t="s">
        <v>228</v>
      </c>
      <c r="C8" s="15">
        <f>SUM(C6:C7)</f>
        <v>16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COUNTIF(Resp[06],B7)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COUNTIF(Resp[06],B8)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COUNTIF(Resp[07],B7)</f>
        <v>4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COUNTIF(Resp[07],B8)</f>
        <v>2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2022-03-02T14:59:51Z</dcterms:modified>
  <cp:category/>
  <cp:contentStatus/>
</cp:coreProperties>
</file>