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8180751F-291F-453F-A589-B26414E1CA84}" xr6:coauthVersionLast="47" xr6:coauthVersionMax="47" xr10:uidLastSave="{55305546-D718-47E7-90B3-0C56A2D47F8E}"/>
  <bookViews>
    <workbookView xWindow="24810" yWindow="270" windowWidth="23595" windowHeight="13890" tabRatio="984" activeTab="1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<sst xmlns="http://schemas.openxmlformats.org/spreadsheetml/2006/main" count="2011" uniqueCount="239">
  <si>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</si>
  <si>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</si>
  <si>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</si>
  <si>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</si>
  <si>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</si>
  <si>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</si>
  <si>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</si>
  <si>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</si>
  <si>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</si>
  <si>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</si>
  <si>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</si>
  <si>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</si>
  <si>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</si>
  <si>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</si>
  <si>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</si>
  <si>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</si>
  <si>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</si>
  <si>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</si>
  <si>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</si>
  <si>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</si>
  <si>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</si>
  <si>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</si>
  <si>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</si>
  <si>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</si>
  <si>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</si>
  <si>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</si>
  <si>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</si>
  <si>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</si>
  <si>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</si>
  <si>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</si>
  <si>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</si>
  <si>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</si>
  <si>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</si>
  <si>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</si>
  <si>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</si>
  <si>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</si>
  <si>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</si>
  <si>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</si>
  <si>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</si>
  <si>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</si>
  <si>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</si>
  <si>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</si>
  <si>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</si>
  <si>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</si>
  <si>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</si>
  <si>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</si>
  <si>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</si>
  <si>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</si>
  <si>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</si>
  <si>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</si>
  <si>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</si>
  <si>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</si>
  <si>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</si>
  <si>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</si>
  <si>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</si>
  <si>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</si>
  <si>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</si>
  <si>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</si>
  <si>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</si>
  <si>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</si>
  <si>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</si>
  <si>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</si>
  <si>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</si>
  <si>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</si>
  <si>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</si>
  <si>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</si>
  <si>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</si>
  <si>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</si>
  <si>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</si>
  <si>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</si>
  <si>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</si>
  <si>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</si>
  <si>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</si>
  <si>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</si>
  <si>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</si>
  <si>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</si>
  <si>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</si>
  <si>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</si>
  <si>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</si>
  <si>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</si>
  <si>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</si>
  <si>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</si>
  <si>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</si>
  <si>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</si>
  <si>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</si>
  <si>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</si>
  <si>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</si>
  <si>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</si>
  <si>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</si>
  <si>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DA SAÚDE</t>
  </si>
  <si>
    <t>FARMACOLOGIA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</si>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</sst>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66.67</c:v>
                </c:pt>
                <c:pt idx="1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9" totalsRowShown="0" headerRowDxfId="66" dataDxfId="65">
  <autoFilter ref="A1:BH9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3"/>
  <sheetViews>
    <sheetView tabSelected="1" zoomScale="90" zoomScaleNormal="90" workbookViewId="0">
      <selection activeCell="A7" sqref="A2:A7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13</v>
      </c>
      <c r="E2" s="66" t="s">
        <v>15</v>
      </c>
      <c r="F2" s="66" t="s">
        <v>15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19</v>
      </c>
      <c r="N2" s="66" t="s">
        <v>12</v>
      </c>
      <c r="O2" s="66" t="s">
        <v>12</v>
      </c>
      <c r="P2" s="66" t="s">
        <v>12</v>
      </c>
      <c r="Q2" s="66" t="s">
        <v>12</v>
      </c>
      <c r="R2" s="66" t="s">
        <v>12</v>
      </c>
      <c r="S2" s="66" t="s">
        <v>14</v>
      </c>
      <c r="T2" s="66" t="s">
        <v>12</v>
      </c>
      <c r="U2" s="66" t="s">
        <v>15</v>
      </c>
      <c r="AJ2" s="66" t="s">
        <v>14</v>
      </c>
      <c r="AK2" s="66" t="s">
        <v>12</v>
      </c>
      <c r="AL2" s="66" t="s">
        <v>12</v>
      </c>
      <c r="AM2" s="66" t="s">
        <v>12</v>
      </c>
      <c r="AN2" s="66" t="s">
        <v>14</v>
      </c>
      <c r="AO2" s="66" t="s">
        <v>14</v>
      </c>
      <c r="AP2" s="66" t="s">
        <v>14</v>
      </c>
      <c r="AQ2" s="66" t="s">
        <v>14</v>
      </c>
      <c r="AR2" s="66" t="s">
        <v>14</v>
      </c>
      <c r="AS2" s="66" t="s">
        <v>16</v>
      </c>
      <c r="AT2" s="66" t="s">
        <v>17</v>
      </c>
      <c r="AU2" s="66" t="s">
        <v>14</v>
      </c>
      <c r="AV2" s="66" t="s">
        <v>12</v>
      </c>
      <c r="AW2" s="66" t="s">
        <v>14</v>
      </c>
      <c r="AX2" s="66" t="s">
        <v>14</v>
      </c>
      <c r="AY2" s="66" t="s">
        <v>12</v>
      </c>
      <c r="AZ2" s="66" t="s">
        <v>20</v>
      </c>
      <c r="BA2" s="66" t="s">
        <v>20</v>
      </c>
      <c r="BB2" s="66" t="s">
        <v>14</v>
      </c>
      <c r="BC2" s="66" t="s">
        <v>14</v>
      </c>
      <c r="BD2" s="66" t="s">
        <v>12</v>
      </c>
      <c r="BE2" s="66" t="s">
        <v>14</v>
      </c>
      <c r="BF2" s="66" t="s">
        <v>20</v>
      </c>
      <c r="BG2" s="66" t="s">
        <v>14</v>
      </c>
      <c r="BH2" s="66" t="s">
        <v>14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13</v>
      </c>
      <c r="E3" s="66" t="s">
        <v>15</v>
      </c>
      <c r="F3" s="66" t="s">
        <v>15</v>
      </c>
      <c r="G3" s="66" t="s">
        <v>17</v>
      </c>
      <c r="H3" s="66" t="s">
        <v>14</v>
      </c>
      <c r="I3" s="66" t="s">
        <v>17</v>
      </c>
      <c r="J3" s="66" t="s">
        <v>16</v>
      </c>
      <c r="K3" s="66" t="s">
        <v>16</v>
      </c>
      <c r="L3" s="66" t="s">
        <v>14</v>
      </c>
      <c r="M3" s="66" t="s">
        <v>20</v>
      </c>
      <c r="N3" s="66" t="s">
        <v>18</v>
      </c>
      <c r="O3" s="66" t="s">
        <v>16</v>
      </c>
      <c r="P3" s="66" t="s">
        <v>14</v>
      </c>
      <c r="Q3" s="66" t="s">
        <v>14</v>
      </c>
      <c r="R3" s="66" t="s">
        <v>16</v>
      </c>
      <c r="S3" s="66" t="s">
        <v>16</v>
      </c>
      <c r="T3" s="66" t="s">
        <v>20</v>
      </c>
      <c r="U3" s="66" t="s">
        <v>13</v>
      </c>
      <c r="V3" s="66" t="s">
        <v>16</v>
      </c>
      <c r="W3" s="66" t="s">
        <v>14</v>
      </c>
      <c r="X3" s="66" t="s">
        <v>17</v>
      </c>
      <c r="Y3" s="66" t="s">
        <v>14</v>
      </c>
      <c r="Z3" s="66" t="s">
        <v>14</v>
      </c>
      <c r="AA3" s="66" t="s">
        <v>14</v>
      </c>
      <c r="AB3" s="66" t="s">
        <v>14</v>
      </c>
      <c r="AC3" s="66" t="s">
        <v>14</v>
      </c>
      <c r="AD3" s="66" t="s">
        <v>17</v>
      </c>
      <c r="AE3" s="66" t="s">
        <v>17</v>
      </c>
      <c r="AF3" s="66" t="s">
        <v>14</v>
      </c>
      <c r="AG3" s="66" t="s">
        <v>14</v>
      </c>
      <c r="AH3" s="66" t="s">
        <v>14</v>
      </c>
      <c r="AI3" s="66" t="s">
        <v>16</v>
      </c>
      <c r="AJ3" s="66" t="s">
        <v>17</v>
      </c>
      <c r="AK3" s="66" t="s">
        <v>16</v>
      </c>
      <c r="AL3" s="66" t="s">
        <v>17</v>
      </c>
      <c r="AM3" s="66" t="s">
        <v>14</v>
      </c>
      <c r="AN3" s="66" t="s">
        <v>17</v>
      </c>
      <c r="AO3" s="66" t="s">
        <v>14</v>
      </c>
      <c r="AP3" s="66" t="s">
        <v>17</v>
      </c>
      <c r="AQ3" s="66" t="s">
        <v>17</v>
      </c>
      <c r="AR3" s="66" t="s">
        <v>14</v>
      </c>
      <c r="AS3" s="66" t="s">
        <v>17</v>
      </c>
      <c r="AT3" s="66" t="s">
        <v>18</v>
      </c>
      <c r="AU3" s="66" t="s">
        <v>16</v>
      </c>
      <c r="AV3" s="66" t="s">
        <v>16</v>
      </c>
      <c r="AW3" s="66" t="s">
        <v>16</v>
      </c>
      <c r="AX3" s="66" t="s">
        <v>14</v>
      </c>
      <c r="AY3" s="66" t="s">
        <v>16</v>
      </c>
      <c r="AZ3" s="66" t="s">
        <v>16</v>
      </c>
      <c r="BA3" s="66" t="s">
        <v>16</v>
      </c>
      <c r="BB3" s="66" t="s">
        <v>16</v>
      </c>
      <c r="BC3" s="66" t="s">
        <v>14</v>
      </c>
      <c r="BD3" s="66" t="s">
        <v>14</v>
      </c>
      <c r="BE3" s="66" t="s">
        <v>14</v>
      </c>
      <c r="BF3" s="66" t="s">
        <v>20</v>
      </c>
      <c r="BG3" s="66" t="s">
        <v>16</v>
      </c>
      <c r="BH3" s="66" t="s">
        <v>17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14</v>
      </c>
      <c r="I4" s="66" t="s">
        <v>12</v>
      </c>
      <c r="J4" s="66" t="s">
        <v>12</v>
      </c>
      <c r="K4" s="66" t="s">
        <v>12</v>
      </c>
      <c r="L4" s="66" t="s">
        <v>14</v>
      </c>
      <c r="M4" s="66" t="s">
        <v>14</v>
      </c>
      <c r="N4" s="66" t="s">
        <v>14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14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12</v>
      </c>
      <c r="AP4" s="66" t="s">
        <v>12</v>
      </c>
      <c r="AQ4" s="66" t="s">
        <v>12</v>
      </c>
      <c r="AR4" s="66" t="s">
        <v>12</v>
      </c>
      <c r="AS4" s="66" t="s">
        <v>16</v>
      </c>
      <c r="AT4" s="66" t="s">
        <v>17</v>
      </c>
      <c r="AU4" s="66" t="s">
        <v>12</v>
      </c>
      <c r="AV4" s="66" t="s">
        <v>14</v>
      </c>
      <c r="AW4" s="66" t="s">
        <v>14</v>
      </c>
      <c r="AX4" s="66" t="s">
        <v>16</v>
      </c>
      <c r="AY4" s="66" t="s">
        <v>14</v>
      </c>
      <c r="AZ4" s="66" t="s">
        <v>14</v>
      </c>
      <c r="BA4" s="66" t="s">
        <v>16</v>
      </c>
      <c r="BB4" s="66" t="s">
        <v>14</v>
      </c>
      <c r="BC4" s="66" t="s">
        <v>12</v>
      </c>
      <c r="BD4" s="66" t="s">
        <v>12</v>
      </c>
      <c r="BE4" s="66" t="s">
        <v>12</v>
      </c>
      <c r="BF4" s="66" t="s">
        <v>19</v>
      </c>
      <c r="BG4" s="66" t="s">
        <v>14</v>
      </c>
      <c r="BH4" s="66" t="s">
        <v>14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12</v>
      </c>
      <c r="H5" s="66" t="s">
        <v>12</v>
      </c>
      <c r="I5" s="66" t="s">
        <v>12</v>
      </c>
      <c r="J5" s="66" t="s">
        <v>12</v>
      </c>
      <c r="K5" s="66" t="s">
        <v>12</v>
      </c>
      <c r="L5" s="66" t="s">
        <v>12</v>
      </c>
      <c r="M5" s="66" t="s">
        <v>16</v>
      </c>
      <c r="N5" s="66" t="s">
        <v>12</v>
      </c>
      <c r="O5" s="66" t="s">
        <v>12</v>
      </c>
      <c r="P5" s="66" t="s">
        <v>14</v>
      </c>
      <c r="Q5" s="66" t="s">
        <v>12</v>
      </c>
      <c r="R5" s="66" t="s">
        <v>12</v>
      </c>
      <c r="S5" s="66" t="s">
        <v>14</v>
      </c>
      <c r="T5" s="66" t="s">
        <v>14</v>
      </c>
      <c r="U5" s="66" t="s">
        <v>13</v>
      </c>
      <c r="V5" s="66" t="s">
        <v>12</v>
      </c>
      <c r="W5" s="66" t="s">
        <v>12</v>
      </c>
      <c r="X5" s="66" t="s">
        <v>12</v>
      </c>
      <c r="Y5" s="66" t="s">
        <v>12</v>
      </c>
      <c r="Z5" s="66" t="s">
        <v>12</v>
      </c>
      <c r="AA5" s="66" t="s">
        <v>14</v>
      </c>
      <c r="AB5" s="66" t="s">
        <v>12</v>
      </c>
      <c r="AC5" s="66" t="s">
        <v>12</v>
      </c>
      <c r="AD5" s="66" t="s">
        <v>12</v>
      </c>
      <c r="AE5" s="66" t="s">
        <v>12</v>
      </c>
      <c r="AF5" s="66" t="s">
        <v>12</v>
      </c>
      <c r="AG5" s="66" t="s">
        <v>12</v>
      </c>
      <c r="AH5" s="66" t="s">
        <v>12</v>
      </c>
      <c r="AI5" s="66" t="s">
        <v>12</v>
      </c>
      <c r="AJ5" s="66" t="s">
        <v>14</v>
      </c>
      <c r="AK5" s="66" t="s">
        <v>12</v>
      </c>
      <c r="AL5" s="66" t="s">
        <v>12</v>
      </c>
      <c r="AM5" s="66" t="s">
        <v>12</v>
      </c>
      <c r="AN5" s="66" t="s">
        <v>14</v>
      </c>
      <c r="AO5" s="66" t="s">
        <v>12</v>
      </c>
      <c r="AP5" s="66" t="s">
        <v>12</v>
      </c>
      <c r="AQ5" s="66" t="s">
        <v>14</v>
      </c>
      <c r="AR5" s="66" t="s">
        <v>14</v>
      </c>
      <c r="AS5" s="66" t="s">
        <v>17</v>
      </c>
      <c r="AT5" s="66" t="s">
        <v>17</v>
      </c>
      <c r="AU5" s="66" t="s">
        <v>14</v>
      </c>
      <c r="AV5" s="66" t="s">
        <v>14</v>
      </c>
      <c r="AW5" s="66" t="s">
        <v>16</v>
      </c>
      <c r="AX5" s="66" t="s">
        <v>16</v>
      </c>
      <c r="AY5" s="66" t="s">
        <v>12</v>
      </c>
      <c r="AZ5" s="66" t="s">
        <v>14</v>
      </c>
      <c r="BA5" s="66" t="s">
        <v>16</v>
      </c>
      <c r="BB5" s="66" t="s">
        <v>14</v>
      </c>
      <c r="BC5" s="66" t="s">
        <v>14</v>
      </c>
      <c r="BD5" s="66" t="s">
        <v>14</v>
      </c>
      <c r="BE5" s="66" t="s">
        <v>14</v>
      </c>
      <c r="BF5" s="66" t="s">
        <v>12</v>
      </c>
      <c r="BG5" s="66" t="s">
        <v>12</v>
      </c>
      <c r="BH5" s="66" t="s">
        <v>12</v>
      </c>
    </row>
    <row r="6" spans="1:65" ht="24.75" customHeight="1" x14ac:dyDescent="0.25">
      <c r="A6" s="66" t="s">
        <v>90</v>
      </c>
      <c r="B6" s="66" t="s">
        <v>89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14</v>
      </c>
      <c r="H6" s="66" t="s">
        <v>12</v>
      </c>
      <c r="I6" s="66" t="s">
        <v>12</v>
      </c>
      <c r="J6" s="66" t="s">
        <v>12</v>
      </c>
      <c r="K6" s="66" t="s">
        <v>14</v>
      </c>
      <c r="L6" s="66" t="s">
        <v>14</v>
      </c>
      <c r="M6" s="66" t="s">
        <v>16</v>
      </c>
      <c r="N6" s="66" t="s">
        <v>12</v>
      </c>
      <c r="O6" s="66" t="s">
        <v>14</v>
      </c>
      <c r="P6" s="66" t="s">
        <v>14</v>
      </c>
      <c r="Q6" s="66" t="s">
        <v>12</v>
      </c>
      <c r="R6" s="66" t="s">
        <v>14</v>
      </c>
      <c r="S6" s="66" t="s">
        <v>12</v>
      </c>
      <c r="T6" s="66" t="s">
        <v>14</v>
      </c>
      <c r="U6" s="66" t="s">
        <v>15</v>
      </c>
      <c r="AJ6" s="66" t="s">
        <v>12</v>
      </c>
      <c r="AK6" s="66" t="s">
        <v>12</v>
      </c>
      <c r="AL6" s="66" t="s">
        <v>14</v>
      </c>
      <c r="AM6" s="66" t="s">
        <v>12</v>
      </c>
      <c r="AN6" s="66" t="s">
        <v>14</v>
      </c>
      <c r="AO6" s="66" t="s">
        <v>14</v>
      </c>
      <c r="AP6" s="66" t="s">
        <v>14</v>
      </c>
      <c r="AQ6" s="66" t="s">
        <v>16</v>
      </c>
      <c r="AR6" s="66" t="s">
        <v>16</v>
      </c>
      <c r="AS6" s="66" t="s">
        <v>17</v>
      </c>
      <c r="AT6" s="66" t="s">
        <v>18</v>
      </c>
      <c r="AU6" s="66" t="s">
        <v>16</v>
      </c>
      <c r="AV6" s="66" t="s">
        <v>14</v>
      </c>
      <c r="AW6" s="66" t="s">
        <v>14</v>
      </c>
      <c r="AX6" s="66" t="s">
        <v>19</v>
      </c>
      <c r="AY6" s="66" t="s">
        <v>14</v>
      </c>
      <c r="AZ6" s="66" t="s">
        <v>16</v>
      </c>
      <c r="BA6" s="66" t="s">
        <v>20</v>
      </c>
      <c r="BB6" s="66" t="s">
        <v>14</v>
      </c>
      <c r="BC6" s="66" t="s">
        <v>14</v>
      </c>
      <c r="BD6" s="66" t="s">
        <v>14</v>
      </c>
      <c r="BE6" s="66" t="s">
        <v>14</v>
      </c>
      <c r="BF6" s="66" t="s">
        <v>19</v>
      </c>
      <c r="BG6" s="66" t="s">
        <v>12</v>
      </c>
      <c r="BH6" s="66" t="s">
        <v>12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14</v>
      </c>
      <c r="N7" s="66" t="s">
        <v>12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12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14</v>
      </c>
      <c r="AR7" s="66" t="s">
        <v>14</v>
      </c>
      <c r="AS7" s="66" t="s">
        <v>17</v>
      </c>
      <c r="AT7" s="66" t="s">
        <v>17</v>
      </c>
      <c r="AU7" s="66" t="s">
        <v>14</v>
      </c>
      <c r="AV7" s="66" t="s">
        <v>12</v>
      </c>
      <c r="AW7" s="66" t="s">
        <v>12</v>
      </c>
      <c r="AX7" s="66" t="s">
        <v>12</v>
      </c>
      <c r="AY7" s="66" t="s">
        <v>12</v>
      </c>
      <c r="AZ7" s="66" t="s">
        <v>12</v>
      </c>
      <c r="BA7" s="66" t="s">
        <v>14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12</v>
      </c>
      <c r="BG7" s="66" t="s">
        <v>12</v>
      </c>
      <c r="BH7" s="66" t="s">
        <v>12</v>
      </c>
    </row>
    <row r="8" spans="1:65" ht="24.75" customHeight="1" x14ac:dyDescent="0.25">
      <c r="A8" s="69"/>
      <c r="B8" s="70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</row>
    <row r="9" spans="1:65" ht="45.75" customHeight="1" x14ac:dyDescent="0.25">
      <c r="A9" s="69"/>
      <c r="B9" s="70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</row>
    <row r="10" spans="1:65" ht="32.2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</row>
    <row r="11" spans="1:65" ht="32.25" customHeight="1" x14ac:dyDescent="0.25">
      <c r="A11" s="69"/>
      <c r="B11" s="71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5" ht="32.2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5" ht="32.2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</sheetData>
  <conditionalFormatting sqref="A2:A7">
    <cfRule type="uniqueValues" dxfId="0" priority="8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0</v>
      </c>
      <c r="D6" s="12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COUNTIF(Resp[01],B7)</f>
        <v>6</v>
      </c>
      <c r="D7" s="12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2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COUNTIF(Resp[02],B7)</f>
        <v>4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6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4</v>
      </c>
      <c r="D6" s="7">
        <f>ROUND($C6/C$8*100,2)</f>
        <v>66.67</v>
      </c>
      <c r="E6" s="18">
        <f>ROUND($C6/SUM($C$6:$C$7)*100,3)</f>
        <v>66.667000000000002</v>
      </c>
    </row>
    <row r="7" spans="1:5" x14ac:dyDescent="0.25">
      <c r="B7" s="7" t="s">
        <v>15</v>
      </c>
      <c r="C7" s="8">
        <f>COUNTIF(Resp[04],B7)</f>
        <v>2</v>
      </c>
      <c r="D7" s="7">
        <f>ROUND($C7/C$8*100,2)</f>
        <v>33.33</v>
      </c>
      <c r="E7" s="18">
        <f>ROUND($C7/SUM($C$6:$C$7)*100,3)</f>
        <v>33.332999999999998</v>
      </c>
    </row>
    <row r="8" spans="1:5" x14ac:dyDescent="0.25">
      <c r="B8" s="15" t="s">
        <v>228</v>
      </c>
      <c r="C8" s="15">
        <f>SUM(C6:C7)</f>
        <v>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COUNTIF(Resp[06],B7)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4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COUNTIF(Resp[07],B7)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5</v>
      </c>
      <c r="D6" s="8">
        <f>ROUND($C6/C$13*100,2)</f>
        <v>83.33</v>
      </c>
      <c r="E6" s="18">
        <f>ROUND($C6/SUM($C$6:$C$12)*100,3)</f>
        <v>83.332999999999998</v>
      </c>
      <c r="G6" s="8"/>
      <c r="H6" s="8"/>
    </row>
    <row r="7" spans="1:12" x14ac:dyDescent="0.25">
      <c r="B7" s="7" t="s">
        <v>14</v>
      </c>
      <c r="C7" s="8">
        <f>COUNTIF(Resp[08],B7)</f>
        <v>0</v>
      </c>
      <c r="D7" s="8">
        <f t="shared" ref="D7:D12" si="0">ROUND($C7/C$13*100,2)</f>
        <v>0</v>
      </c>
      <c r="E7" s="18">
        <f t="shared" ref="E7:E12" si="1">ROUND($C7/SUM($C$6:$C$12)*100,3)</f>
        <v>0</v>
      </c>
      <c r="G7" s="8"/>
      <c r="H7" s="8"/>
    </row>
    <row r="8" spans="1:12" x14ac:dyDescent="0.25">
      <c r="B8" s="7" t="s">
        <v>16</v>
      </c>
      <c r="C8" s="8">
        <f>COUNTIF(Resp[08],B8)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16.670000000000002</v>
      </c>
      <c r="E9" s="18">
        <f t="shared" si="1"/>
        <v>16.667000000000002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5</v>
      </c>
      <c r="D6" s="8">
        <f>ROUND($C6/C$13*100,2)</f>
        <v>83.33</v>
      </c>
      <c r="E6" s="18">
        <f>ROUND($C6/SUM($C$6:$C$12)*100,3)</f>
        <v>83.332999999999998</v>
      </c>
      <c r="G6" s="8"/>
      <c r="H6" s="8"/>
    </row>
    <row r="7" spans="1:12" x14ac:dyDescent="0.25">
      <c r="B7" s="7" t="s">
        <v>14</v>
      </c>
      <c r="C7" s="8">
        <f>COUNTIF(Resp[09],B7)</f>
        <v>0</v>
      </c>
      <c r="D7" s="8">
        <f t="shared" ref="D7:D12" si="0">ROUND($C7/C$13*100,2)</f>
        <v>0</v>
      </c>
      <c r="E7" s="18">
        <f t="shared" ref="E7:E12" si="1">ROUND($C7/SUM($C$6:$C$12)*100,3)</f>
        <v>0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16.670000000000002</v>
      </c>
      <c r="E8" s="18">
        <f t="shared" si="1"/>
        <v>16.667000000000002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4</v>
      </c>
      <c r="D6" s="8">
        <f>ROUND($C6/C$13*100,2)</f>
        <v>66.67</v>
      </c>
      <c r="E6" s="18">
        <f t="shared" ref="E6:E11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COUNTIF(Resp[10],B7)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COUNTIF(Resp[10],B8)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COUNTIF(Resp[11],B7)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COUNTIF(Resp[12],B8)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COUNTIF(Resp[12],B12)</f>
        <v>1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4</v>
      </c>
      <c r="D6" s="8">
        <f>ROUND($C6/C$13*100,2)</f>
        <v>66.67</v>
      </c>
      <c r="E6" s="18">
        <f t="shared" ref="E6:E11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COUNTIF(Resp[13],B7)</f>
        <v>1</v>
      </c>
      <c r="D7" s="8">
        <f t="shared" ref="D7:D11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COUNTIF(Resp[13],B8)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1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COUNTIF(Resp[14],B7)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COUNTIF(Resp[14],B8)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COUNTIF(Resp[15],B7)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4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COUNTIF(Resp[16],B7)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COUNTIF(Resp[17],B7)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COUNTIF(Resp[17],B8)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COUNTIF(Resp[18],B7)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COUNTIF(Resp[18],B8)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COUNTIF(Resp[19],B7)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2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COUNTIF(Resp[20],B7)</f>
        <v>4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6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1</v>
      </c>
      <c r="D9" s="8">
        <f t="shared" si="1"/>
        <v>50</v>
      </c>
      <c r="E9" s="18">
        <f t="shared" si="0"/>
        <v>50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COUNTIF(Resp[26],B7)</f>
        <v>2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1</v>
      </c>
      <c r="D9" s="8">
        <f t="shared" si="1"/>
        <v>50</v>
      </c>
      <c r="E9" s="18">
        <f t="shared" si="0"/>
        <v>50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50</v>
      </c>
      <c r="E6" s="18">
        <f t="shared" ref="E6:E12" si="1">ROUND($C6/SUM($C$7:$C$12)*100,3)</f>
        <v>100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>
        <f t="shared" si="1"/>
        <v>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1</v>
      </c>
      <c r="D9" s="8">
        <f t="shared" si="0"/>
        <v>50</v>
      </c>
      <c r="E9" s="18">
        <f t="shared" si="1"/>
        <v>100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SUM(D7:D12)</f>
        <v>50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COUNTIF(Resp[31],B7)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COUNTIF(Resp[33],B7)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COUNTIF(Resp[35],B7)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5</v>
      </c>
      <c r="D6" s="8">
        <f>ROUND($C6/C$13*100,2)</f>
        <v>83.33</v>
      </c>
      <c r="E6" s="18">
        <f t="shared" ref="E6:E12" si="0">ROUND($C6/SUM($C$6:$C$12)*100,3)</f>
        <v>83.332999999999998</v>
      </c>
      <c r="G6" s="8"/>
      <c r="H6" s="8"/>
    </row>
    <row r="7" spans="1:12" x14ac:dyDescent="0.25">
      <c r="B7" s="7" t="s">
        <v>14</v>
      </c>
      <c r="C7" s="8">
        <f>COUNTIF(Resp[36],B7)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4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COUNTIF(Resp[37],B7)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COUNTIF(Resp[37],B8)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5</v>
      </c>
      <c r="D6" s="8">
        <f>ROUND($C6/C$13*100,2)</f>
        <v>83.33</v>
      </c>
      <c r="E6" s="18">
        <f t="shared" ref="E6:E12" si="0">ROUND($C6/SUM($C$6:$C$12)*100,3)</f>
        <v>83.332999999999998</v>
      </c>
    </row>
    <row r="7" spans="1:12" x14ac:dyDescent="0.25">
      <c r="B7" s="7" t="s">
        <v>14</v>
      </c>
      <c r="C7" s="8">
        <f>COUNTIF(Resp[38],B7)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6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COUNTIF(Resp[39],B7)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COUNTIF(Resp[39],B9)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COUNTIF(Resp[40],B7)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COUNTIF(Resp[41],B7)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</row>
    <row r="7" spans="1:12" x14ac:dyDescent="0.25">
      <c r="B7" s="7" t="s">
        <v>14</v>
      </c>
      <c r="C7" s="8">
        <f>COUNTIF(Resp[42],B7)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4</v>
      </c>
      <c r="E20" s="36">
        <f>ROUND(D20/SUM(D20:D23)*100,3)</f>
        <v>66.667000000000002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16.667000000000002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1</v>
      </c>
      <c r="E23" s="37">
        <f>ROUND(D23/SUM(D20:D23)*100,3)</f>
        <v>16.667000000000002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COUNTIF(Resp[43],B7)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COUNTIF(Resp[43],B8)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COUNTIF(Resp[44],B8)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COUNTIF(Resp[44],B9)</f>
        <v>4</v>
      </c>
      <c r="D9" s="8">
        <f t="shared" si="1"/>
        <v>66.67</v>
      </c>
      <c r="E9" s="18">
        <f t="shared" si="0"/>
        <v>66.667000000000002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66.667000000000002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COUNTIF(Resp[45],B9)</f>
        <v>4</v>
      </c>
      <c r="D9" s="8">
        <f t="shared" si="1"/>
        <v>66.67</v>
      </c>
      <c r="E9" s="18">
        <f t="shared" si="0"/>
        <v>66.667000000000002</v>
      </c>
      <c r="G9" s="8"/>
      <c r="H9" s="8"/>
    </row>
    <row r="10" spans="1:12" x14ac:dyDescent="0.25">
      <c r="B10" s="7" t="s">
        <v>18</v>
      </c>
      <c r="C10" s="8">
        <f>COUNTIF(Resp[45],B10)</f>
        <v>2</v>
      </c>
      <c r="D10" s="8">
        <f t="shared" si="1"/>
        <v>33.33</v>
      </c>
      <c r="E10" s="18">
        <f t="shared" si="0"/>
        <v>33.332999999999998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COUNTIF(Resp[46],B7)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COUNTIF(Resp[46],B8)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COUNTIF(Resp[47],B7)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COUNTIF(Resp[47],B8)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COUNTIF(Resp[48],B7)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COUNTIF(Resp[49],B7)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COUNTIF(Resp[49],B8)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1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COUNTIF(Resp[49],B12)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COUNTIF(Resp[50],B7)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COUNTIF(Resp[50],B8)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COUNTIF(Resp[51],B7)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COUNTIF(Resp[51],B8)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1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COUNTIF(Resp[52],B8)</f>
        <v>3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COUNTIF(Resp[52],B9)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COUNTIF(Resp[52],B12)</f>
        <v>2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COUNTIF(Resp[54],B7)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COUNTIF(Resp[55],B7)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COUNTIF(Resp[56],B7)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2</v>
      </c>
      <c r="D7" s="8">
        <f>ROUND($C7/C$14*100,2)</f>
        <v>33.33</v>
      </c>
      <c r="E7" s="18">
        <f t="shared" ref="E7:E13" si="0">ROUND($C7/SUM($C$7:$C$13)*100,3)</f>
        <v>33.332999999999998</v>
      </c>
      <c r="G7" s="8"/>
      <c r="H7" s="8"/>
    </row>
    <row r="8" spans="1:12" x14ac:dyDescent="0.25">
      <c r="B8" s="7" t="s">
        <v>14</v>
      </c>
      <c r="C8" s="8">
        <f>COUNTIF(Resp[57],B8)</f>
        <v>4</v>
      </c>
      <c r="D8" s="8">
        <f t="shared" ref="D8:D13" si="1">ROUND($C8/C$14*100,2)</f>
        <v>66.67</v>
      </c>
      <c r="E8" s="18">
        <f t="shared" si="0"/>
        <v>66.667000000000002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0</v>
      </c>
      <c r="D12" s="8">
        <f t="shared" si="1"/>
        <v>0</v>
      </c>
      <c r="E12" s="18">
        <f t="shared" si="0"/>
        <v>0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6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6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2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COUNTIF(Resp[58],B12)</f>
        <v>2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COUNTIF(Resp[59],B7)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COUNTIF(Resp[59],B8)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COUNTIF(Resp[60],B7)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2022-02-25T19:18:58Z</dcterms:modified>
  <cp:category/>
  <cp:contentStatus/>
</cp:coreProperties>
</file>