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0953CA00-CC9F-4317-AEEF-5A2ECE153CD4}" xr6:coauthVersionLast="47" xr6:coauthVersionMax="47" xr10:uidLastSave="{4A16FDCE-D894-4FC8-87E3-6414E0352127}"/>
  <bookViews>
    <workbookView xWindow="24810" yWindow="255" windowWidth="2359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<sst xmlns="http://schemas.openxmlformats.org/spreadsheetml/2006/main" count="2163" uniqueCount="239">
  <si>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</si>
  <si>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</si>
  <si>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</si>
  <si>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</si>
  <si>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</si>
  <si>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</si>
  <si>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</si>
  <si>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</si>
  <si>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</si>
  <si>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</si>
  <si>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</si>
  <si>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</si>
  <si>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</si>
  <si>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</si>
  <si>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</si>
  <si>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</si>
  <si>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</si>
  <si>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</si>
  <si>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</si>
  <si>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</si>
  <si>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</si>
  <si>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</si>
  <si>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</si>
  <si>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</si>
  <si>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</si>
  <si>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</si>
  <si>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</si>
  <si>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</si>
  <si>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</si>
  <si>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</si>
  <si>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</si>
  <si>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</si>
  <si>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</si>
  <si>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</si>
  <si>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</si>
  <si>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</si>
  <si>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</si>
  <si>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</si>
  <si>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</si>
  <si>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</si>
  <si>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</si>
  <si>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</si>
  <si>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</si>
  <si>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</si>
  <si>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</si>
  <si>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</si>
  <si>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</si>
  <si>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</si>
  <si>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</si>
  <si>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</si>
  <si>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</si>
  <si>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</si>
  <si>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</si>
  <si>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</si>
  <si>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</si>
  <si>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</si>
  <si>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</si>
  <si>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</si>
  <si>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</si>
  <si>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</si>
  <si>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</si>
  <si>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</si>
  <si>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</si>
  <si>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</si>
  <si>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</si>
  <si>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</si>
  <si>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</si>
  <si>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</si>
  <si>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</si>
  <si>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</si>
  <si>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</si>
  <si>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</si>
  <si>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</si>
  <si>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</si>
  <si>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</si>
  <si>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</si>
  <si>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</si>
  <si>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</si>
  <si>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</si>
  <si>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</si>
  <si>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</si>
  <si>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</si>
  <si>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</si>
  <si>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</si>
  <si>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</si>
  <si>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</si>
  <si>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</si>
  <si>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</si>
  <si>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</si>
  <si>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</si>
  <si>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ENGENHARIA DE MANUFATURA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</si>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</sst>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22.22</c:v>
                </c:pt>
                <c:pt idx="1">
                  <c:v>77.78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44.44</c:v>
                </c:pt>
                <c:pt idx="1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2" totalsRowShown="0" headerRowDxfId="66" dataDxfId="65">
  <autoFilter ref="A1:BH12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4</v>
      </c>
      <c r="D6" s="8">
        <f>ROUND($C6/C$13*100,2)</f>
        <v>44.44</v>
      </c>
      <c r="E6" s="18">
        <f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COUNTIF(Resp[08],B7)</f>
        <v>5</v>
      </c>
      <c r="D7" s="8">
        <f t="shared" ref="D7:D12" si="0">ROUND($C7/C$13*100,2)</f>
        <v>55.56</v>
      </c>
      <c r="E7" s="18">
        <f t="shared" ref="E7:E12" si="1">ROUND($C7/SUM($C$6:$C$12)*100,3)</f>
        <v>55.555999999999997</v>
      </c>
      <c r="G7" s="8"/>
      <c r="H7" s="8"/>
    </row>
    <row r="8" spans="1:12" x14ac:dyDescent="0.25">
      <c r="B8" s="7" t="s">
        <v>16</v>
      </c>
      <c r="C8" s="8">
        <f>COUNTIF(Resp[08],B8)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2</v>
      </c>
      <c r="D6" s="8">
        <f>ROUND($C6/C$13*100,2)</f>
        <v>22.22</v>
      </c>
      <c r="E6" s="18">
        <f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COUNTIF(Resp[09],B7)</f>
        <v>6</v>
      </c>
      <c r="D7" s="8">
        <f t="shared" ref="D7:D12" si="0">ROUND($C7/C$13*100,2)</f>
        <v>66.67</v>
      </c>
      <c r="E7" s="18">
        <f t="shared" ref="E7:E12" si="1">ROUND($C7/SUM($C$6:$C$12)*100,3)</f>
        <v>66.667000000000002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11.11</v>
      </c>
      <c r="E8" s="18">
        <f t="shared" si="1"/>
        <v>11.111000000000001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3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COUNTIF(Resp[11],B8)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COUNTIF(Resp[12],B8)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44.44</v>
      </c>
      <c r="E9" s="18">
        <f t="shared" si="0"/>
        <v>44.444000000000003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44.444000000000003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2</v>
      </c>
      <c r="D6" s="8">
        <f>ROUND($C6/C$13*100,2)</f>
        <v>22.22</v>
      </c>
      <c r="E6" s="18">
        <f t="shared" ref="E6:E11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COUNTIF(Resp[13],B7)</f>
        <v>4</v>
      </c>
      <c r="D7" s="8">
        <f t="shared" ref="D7:D11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COUNTIF(Resp[14],B7)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COUNTIF(Resp[14],B8)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COUNTIF(Resp[15],B7)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COUNTIF(Resp[16],B7)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6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12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14</v>
      </c>
      <c r="M2" s="66" t="s">
        <v>17</v>
      </c>
      <c r="N2" s="66" t="s">
        <v>16</v>
      </c>
      <c r="O2" s="66" t="s">
        <v>14</v>
      </c>
      <c r="P2" s="66" t="s">
        <v>12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14</v>
      </c>
      <c r="AN2" s="66" t="s">
        <v>16</v>
      </c>
      <c r="AO2" s="66" t="s">
        <v>14</v>
      </c>
      <c r="AP2" s="66" t="s">
        <v>14</v>
      </c>
      <c r="AQ2" s="66" t="s">
        <v>17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14</v>
      </c>
      <c r="AW2" s="66" t="s">
        <v>16</v>
      </c>
      <c r="AX2" s="66" t="s">
        <v>18</v>
      </c>
      <c r="AY2" s="66" t="s">
        <v>14</v>
      </c>
      <c r="AZ2" s="66" t="s">
        <v>17</v>
      </c>
      <c r="BA2" s="66" t="s">
        <v>18</v>
      </c>
      <c r="BB2" s="66" t="s">
        <v>14</v>
      </c>
      <c r="BC2" s="66" t="s">
        <v>16</v>
      </c>
      <c r="BD2" s="66" t="s">
        <v>14</v>
      </c>
      <c r="BE2" s="66" t="s">
        <v>14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14</v>
      </c>
      <c r="I3" s="66" t="s">
        <v>12</v>
      </c>
      <c r="J3" s="66" t="s">
        <v>14</v>
      </c>
      <c r="K3" s="66" t="s">
        <v>14</v>
      </c>
      <c r="L3" s="66" t="s">
        <v>14</v>
      </c>
      <c r="M3" s="66" t="s">
        <v>17</v>
      </c>
      <c r="N3" s="66" t="s">
        <v>14</v>
      </c>
      <c r="O3" s="66" t="s">
        <v>14</v>
      </c>
      <c r="P3" s="66" t="s">
        <v>14</v>
      </c>
      <c r="Q3" s="66" t="s">
        <v>12</v>
      </c>
      <c r="R3" s="66" t="s">
        <v>14</v>
      </c>
      <c r="S3" s="66" t="s">
        <v>14</v>
      </c>
      <c r="T3" s="66" t="s">
        <v>12</v>
      </c>
      <c r="U3" s="66" t="s">
        <v>15</v>
      </c>
      <c r="AJ3" s="66" t="s">
        <v>14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14</v>
      </c>
      <c r="AP3" s="66" t="s">
        <v>12</v>
      </c>
      <c r="AQ3" s="66" t="s">
        <v>19</v>
      </c>
      <c r="AR3" s="66" t="s">
        <v>19</v>
      </c>
      <c r="AS3" s="66" t="s">
        <v>19</v>
      </c>
      <c r="AT3" s="66" t="s">
        <v>19</v>
      </c>
      <c r="AU3" s="66" t="s">
        <v>19</v>
      </c>
      <c r="AV3" s="66" t="s">
        <v>12</v>
      </c>
      <c r="AW3" s="66" t="s">
        <v>19</v>
      </c>
      <c r="AX3" s="66" t="s">
        <v>19</v>
      </c>
      <c r="AY3" s="66" t="s">
        <v>14</v>
      </c>
      <c r="AZ3" s="66" t="s">
        <v>19</v>
      </c>
      <c r="BA3" s="66" t="s">
        <v>19</v>
      </c>
      <c r="BB3" s="66" t="s">
        <v>17</v>
      </c>
      <c r="BC3" s="66" t="s">
        <v>17</v>
      </c>
      <c r="BD3" s="66" t="s">
        <v>18</v>
      </c>
      <c r="BE3" s="66" t="s">
        <v>12</v>
      </c>
      <c r="BF3" s="66" t="s">
        <v>19</v>
      </c>
      <c r="BG3" s="66" t="s">
        <v>12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13</v>
      </c>
      <c r="E4" s="66" t="s">
        <v>15</v>
      </c>
      <c r="F4" s="66" t="s">
        <v>15</v>
      </c>
      <c r="G4" s="66" t="s">
        <v>14</v>
      </c>
      <c r="H4" s="66" t="s">
        <v>14</v>
      </c>
      <c r="I4" s="66" t="s">
        <v>14</v>
      </c>
      <c r="J4" s="66" t="s">
        <v>14</v>
      </c>
      <c r="K4" s="66" t="s">
        <v>12</v>
      </c>
      <c r="L4" s="66" t="s">
        <v>14</v>
      </c>
      <c r="M4" s="66" t="s">
        <v>16</v>
      </c>
      <c r="N4" s="66" t="s">
        <v>16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16</v>
      </c>
      <c r="T4" s="66" t="s">
        <v>14</v>
      </c>
      <c r="U4" s="66" t="s">
        <v>13</v>
      </c>
      <c r="V4" s="66" t="s">
        <v>14</v>
      </c>
      <c r="W4" s="66" t="s">
        <v>14</v>
      </c>
      <c r="X4" s="66" t="s">
        <v>14</v>
      </c>
      <c r="Y4" s="66" t="s">
        <v>14</v>
      </c>
      <c r="Z4" s="66" t="s">
        <v>14</v>
      </c>
      <c r="AA4" s="66" t="s">
        <v>14</v>
      </c>
      <c r="AB4" s="66" t="s">
        <v>14</v>
      </c>
      <c r="AC4" s="66" t="s">
        <v>16</v>
      </c>
      <c r="AD4" s="66" t="s">
        <v>14</v>
      </c>
      <c r="AE4" s="66" t="s">
        <v>14</v>
      </c>
      <c r="AF4" s="66" t="s">
        <v>17</v>
      </c>
      <c r="AG4" s="66" t="s">
        <v>14</v>
      </c>
      <c r="AH4" s="66" t="s">
        <v>14</v>
      </c>
      <c r="AI4" s="66" t="s">
        <v>14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14</v>
      </c>
      <c r="AO4" s="66" t="s">
        <v>14</v>
      </c>
      <c r="AP4" s="66" t="s">
        <v>14</v>
      </c>
      <c r="AQ4" s="66" t="s">
        <v>16</v>
      </c>
      <c r="AR4" s="66" t="s">
        <v>16</v>
      </c>
      <c r="AS4" s="66" t="s">
        <v>16</v>
      </c>
      <c r="AT4" s="66" t="s">
        <v>16</v>
      </c>
      <c r="AU4" s="66" t="s">
        <v>16</v>
      </c>
      <c r="AV4" s="66" t="s">
        <v>12</v>
      </c>
      <c r="AW4" s="66" t="s">
        <v>12</v>
      </c>
      <c r="AX4" s="66" t="s">
        <v>16</v>
      </c>
      <c r="AY4" s="66" t="s">
        <v>12</v>
      </c>
      <c r="AZ4" s="66" t="s">
        <v>12</v>
      </c>
      <c r="BA4" s="66" t="s">
        <v>16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16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12</v>
      </c>
      <c r="K5" s="66" t="s">
        <v>12</v>
      </c>
      <c r="L5" s="66" t="s">
        <v>12</v>
      </c>
      <c r="M5" s="66" t="s">
        <v>12</v>
      </c>
      <c r="N5" s="66" t="s">
        <v>12</v>
      </c>
      <c r="O5" s="66" t="s">
        <v>12</v>
      </c>
      <c r="P5" s="66" t="s">
        <v>12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15</v>
      </c>
      <c r="AJ5" s="66" t="s">
        <v>14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14</v>
      </c>
      <c r="AQ5" s="66" t="s">
        <v>12</v>
      </c>
      <c r="AR5" s="66" t="s">
        <v>12</v>
      </c>
      <c r="AS5" s="66" t="s">
        <v>12</v>
      </c>
      <c r="AT5" s="66" t="s">
        <v>20</v>
      </c>
      <c r="AU5" s="66" t="s">
        <v>18</v>
      </c>
      <c r="AV5" s="66" t="s">
        <v>12</v>
      </c>
      <c r="AW5" s="66" t="s">
        <v>20</v>
      </c>
      <c r="AX5" s="66" t="s">
        <v>20</v>
      </c>
      <c r="AY5" s="66" t="s">
        <v>12</v>
      </c>
      <c r="AZ5" s="66" t="s">
        <v>12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12</v>
      </c>
      <c r="BG5" s="66" t="s">
        <v>12</v>
      </c>
      <c r="BH5" s="66" t="s">
        <v>12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16</v>
      </c>
      <c r="K6" s="66" t="s">
        <v>14</v>
      </c>
      <c r="L6" s="66" t="s">
        <v>16</v>
      </c>
      <c r="M6" s="66" t="s">
        <v>17</v>
      </c>
      <c r="N6" s="66" t="s">
        <v>14</v>
      </c>
      <c r="O6" s="66" t="s">
        <v>14</v>
      </c>
      <c r="P6" s="66" t="s">
        <v>14</v>
      </c>
      <c r="Q6" s="66" t="s">
        <v>14</v>
      </c>
      <c r="R6" s="66" t="s">
        <v>14</v>
      </c>
      <c r="S6" s="66" t="s">
        <v>14</v>
      </c>
      <c r="T6" s="66" t="s">
        <v>14</v>
      </c>
      <c r="U6" s="66" t="s">
        <v>15</v>
      </c>
      <c r="AJ6" s="66" t="s">
        <v>16</v>
      </c>
      <c r="AK6" s="66" t="s">
        <v>14</v>
      </c>
      <c r="AL6" s="66" t="s">
        <v>16</v>
      </c>
      <c r="AM6" s="66" t="s">
        <v>14</v>
      </c>
      <c r="AN6" s="66" t="s">
        <v>14</v>
      </c>
      <c r="AO6" s="66" t="s">
        <v>14</v>
      </c>
      <c r="AP6" s="66" t="s">
        <v>14</v>
      </c>
      <c r="AQ6" s="66" t="s">
        <v>20</v>
      </c>
      <c r="AR6" s="66" t="s">
        <v>20</v>
      </c>
      <c r="AS6" s="66" t="s">
        <v>20</v>
      </c>
      <c r="AT6" s="66" t="s">
        <v>20</v>
      </c>
      <c r="AU6" s="66" t="s">
        <v>20</v>
      </c>
      <c r="AV6" s="66" t="s">
        <v>14</v>
      </c>
      <c r="AW6" s="66" t="s">
        <v>14</v>
      </c>
      <c r="AX6" s="66" t="s">
        <v>19</v>
      </c>
      <c r="AY6" s="66" t="s">
        <v>16</v>
      </c>
      <c r="AZ6" s="66" t="s">
        <v>17</v>
      </c>
      <c r="BA6" s="66" t="s">
        <v>19</v>
      </c>
      <c r="BB6" s="66" t="s">
        <v>14</v>
      </c>
      <c r="BC6" s="66" t="s">
        <v>14</v>
      </c>
      <c r="BD6" s="66" t="s">
        <v>14</v>
      </c>
      <c r="BE6" s="66" t="s">
        <v>20</v>
      </c>
      <c r="BF6" s="66" t="s">
        <v>20</v>
      </c>
      <c r="BG6" s="66" t="s">
        <v>14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12</v>
      </c>
      <c r="N7" s="66" t="s">
        <v>12</v>
      </c>
      <c r="O7" s="66" t="s">
        <v>12</v>
      </c>
      <c r="P7" s="66" t="s">
        <v>14</v>
      </c>
      <c r="Q7" s="66" t="s">
        <v>12</v>
      </c>
      <c r="R7" s="66" t="s">
        <v>14</v>
      </c>
      <c r="S7" s="66" t="s">
        <v>14</v>
      </c>
      <c r="T7" s="66" t="s">
        <v>14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12</v>
      </c>
      <c r="AB7" s="66" t="s">
        <v>12</v>
      </c>
      <c r="AC7" s="66" t="s">
        <v>12</v>
      </c>
      <c r="AD7" s="66" t="s">
        <v>12</v>
      </c>
      <c r="AE7" s="66" t="s">
        <v>12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14</v>
      </c>
      <c r="AO7" s="66" t="s">
        <v>14</v>
      </c>
      <c r="AP7" s="66" t="s">
        <v>14</v>
      </c>
      <c r="AQ7" s="66" t="s">
        <v>12</v>
      </c>
      <c r="AR7" s="66" t="s">
        <v>12</v>
      </c>
      <c r="AS7" s="66" t="s">
        <v>12</v>
      </c>
      <c r="AT7" s="66" t="s">
        <v>12</v>
      </c>
      <c r="AU7" s="66" t="s">
        <v>12</v>
      </c>
      <c r="AV7" s="66" t="s">
        <v>14</v>
      </c>
      <c r="AW7" s="66" t="s">
        <v>14</v>
      </c>
      <c r="AX7" s="66" t="s">
        <v>14</v>
      </c>
      <c r="AY7" s="66" t="s">
        <v>14</v>
      </c>
      <c r="AZ7" s="66" t="s">
        <v>14</v>
      </c>
      <c r="BA7" s="66" t="s">
        <v>14</v>
      </c>
      <c r="BB7" s="66" t="s">
        <v>16</v>
      </c>
      <c r="BC7" s="66" t="s">
        <v>16</v>
      </c>
      <c r="BD7" s="66" t="s">
        <v>16</v>
      </c>
      <c r="BE7" s="66" t="s">
        <v>16</v>
      </c>
      <c r="BF7" s="66" t="s">
        <v>16</v>
      </c>
      <c r="BG7" s="66" t="s">
        <v>14</v>
      </c>
      <c r="BH7" s="66" t="s">
        <v>14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12</v>
      </c>
      <c r="H8" s="66" t="s">
        <v>14</v>
      </c>
      <c r="I8" s="66" t="s">
        <v>12</v>
      </c>
      <c r="J8" s="66" t="s">
        <v>14</v>
      </c>
      <c r="K8" s="66" t="s">
        <v>14</v>
      </c>
      <c r="L8" s="66" t="s">
        <v>12</v>
      </c>
      <c r="M8" s="66" t="s">
        <v>14</v>
      </c>
      <c r="N8" s="66" t="s">
        <v>14</v>
      </c>
      <c r="O8" s="66" t="s">
        <v>14</v>
      </c>
      <c r="P8" s="66" t="s">
        <v>12</v>
      </c>
      <c r="Q8" s="66" t="s">
        <v>12</v>
      </c>
      <c r="R8" s="66" t="s">
        <v>12</v>
      </c>
      <c r="S8" s="66" t="s">
        <v>14</v>
      </c>
      <c r="T8" s="66" t="s">
        <v>14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14</v>
      </c>
      <c r="AP8" s="66" t="s">
        <v>12</v>
      </c>
      <c r="AQ8" s="66" t="s">
        <v>19</v>
      </c>
      <c r="AR8" s="66" t="s">
        <v>19</v>
      </c>
      <c r="AS8" s="66" t="s">
        <v>19</v>
      </c>
      <c r="AT8" s="66" t="s">
        <v>19</v>
      </c>
      <c r="AU8" s="66" t="s">
        <v>19</v>
      </c>
      <c r="AV8" s="66" t="s">
        <v>12</v>
      </c>
      <c r="AW8" s="66" t="s">
        <v>14</v>
      </c>
      <c r="AX8" s="66" t="s">
        <v>19</v>
      </c>
      <c r="AY8" s="66" t="s">
        <v>12</v>
      </c>
      <c r="AZ8" s="66" t="s">
        <v>12</v>
      </c>
      <c r="BA8" s="66" t="s">
        <v>19</v>
      </c>
      <c r="BB8" s="66" t="s">
        <v>14</v>
      </c>
      <c r="BC8" s="66" t="s">
        <v>14</v>
      </c>
      <c r="BD8" s="66" t="s">
        <v>14</v>
      </c>
      <c r="BE8" s="66" t="s">
        <v>14</v>
      </c>
      <c r="BF8" s="66" t="s">
        <v>14</v>
      </c>
      <c r="BG8" s="66" t="s">
        <v>12</v>
      </c>
      <c r="BH8" s="66" t="s">
        <v>12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14</v>
      </c>
      <c r="J9" s="66" t="s">
        <v>14</v>
      </c>
      <c r="K9" s="66" t="s">
        <v>14</v>
      </c>
      <c r="L9" s="66" t="s">
        <v>14</v>
      </c>
      <c r="M9" s="66" t="s">
        <v>17</v>
      </c>
      <c r="N9" s="66" t="s">
        <v>14</v>
      </c>
      <c r="O9" s="66" t="s">
        <v>14</v>
      </c>
      <c r="P9" s="66" t="s">
        <v>12</v>
      </c>
      <c r="Q9" s="66" t="s">
        <v>14</v>
      </c>
      <c r="R9" s="66" t="s">
        <v>14</v>
      </c>
      <c r="S9" s="66" t="s">
        <v>16</v>
      </c>
      <c r="T9" s="66" t="s">
        <v>14</v>
      </c>
      <c r="U9" s="66" t="s">
        <v>15</v>
      </c>
      <c r="AJ9" s="66" t="s">
        <v>14</v>
      </c>
      <c r="AK9" s="66" t="s">
        <v>14</v>
      </c>
      <c r="AL9" s="66" t="s">
        <v>14</v>
      </c>
      <c r="AM9" s="66" t="s">
        <v>12</v>
      </c>
      <c r="AN9" s="66" t="s">
        <v>14</v>
      </c>
      <c r="AO9" s="66" t="s">
        <v>12</v>
      </c>
      <c r="AP9" s="66" t="s">
        <v>14</v>
      </c>
      <c r="AQ9" s="66" t="s">
        <v>20</v>
      </c>
      <c r="AR9" s="66" t="s">
        <v>20</v>
      </c>
      <c r="AS9" s="66" t="s">
        <v>20</v>
      </c>
      <c r="AT9" s="66" t="s">
        <v>20</v>
      </c>
      <c r="AU9" s="66" t="s">
        <v>20</v>
      </c>
      <c r="AV9" s="66" t="s">
        <v>14</v>
      </c>
      <c r="AW9" s="66" t="s">
        <v>17</v>
      </c>
      <c r="AX9" s="66" t="s">
        <v>18</v>
      </c>
      <c r="AY9" s="66" t="s">
        <v>14</v>
      </c>
      <c r="AZ9" s="66" t="s">
        <v>17</v>
      </c>
      <c r="BA9" s="66" t="s">
        <v>18</v>
      </c>
      <c r="BB9" s="66" t="s">
        <v>19</v>
      </c>
      <c r="BC9" s="66" t="s">
        <v>19</v>
      </c>
      <c r="BD9" s="66" t="s">
        <v>19</v>
      </c>
      <c r="BE9" s="66" t="s">
        <v>19</v>
      </c>
      <c r="BF9" s="66" t="s">
        <v>19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14</v>
      </c>
      <c r="H10" s="66" t="s">
        <v>14</v>
      </c>
      <c r="I10" s="66" t="s">
        <v>14</v>
      </c>
      <c r="J10" s="66" t="s">
        <v>14</v>
      </c>
      <c r="K10" s="66" t="s">
        <v>16</v>
      </c>
      <c r="L10" s="66" t="s">
        <v>14</v>
      </c>
      <c r="M10" s="66" t="s">
        <v>16</v>
      </c>
      <c r="N10" s="66" t="s">
        <v>16</v>
      </c>
      <c r="O10" s="66" t="s">
        <v>16</v>
      </c>
      <c r="P10" s="66" t="s">
        <v>14</v>
      </c>
      <c r="Q10" s="66" t="s">
        <v>12</v>
      </c>
      <c r="R10" s="66" t="s">
        <v>12</v>
      </c>
      <c r="S10" s="66" t="s">
        <v>14</v>
      </c>
      <c r="T10" s="66" t="s">
        <v>16</v>
      </c>
      <c r="U10" s="66" t="s">
        <v>13</v>
      </c>
      <c r="V10" s="66" t="s">
        <v>14</v>
      </c>
      <c r="W10" s="66" t="s">
        <v>14</v>
      </c>
      <c r="X10" s="66" t="s">
        <v>14</v>
      </c>
      <c r="Y10" s="66" t="s">
        <v>14</v>
      </c>
      <c r="Z10" s="66" t="s">
        <v>14</v>
      </c>
      <c r="AA10" s="66" t="s">
        <v>14</v>
      </c>
      <c r="AB10" s="66" t="s">
        <v>16</v>
      </c>
      <c r="AC10" s="66" t="s">
        <v>16</v>
      </c>
      <c r="AD10" s="66" t="s">
        <v>14</v>
      </c>
      <c r="AE10" s="66" t="s">
        <v>14</v>
      </c>
      <c r="AF10" s="66" t="s">
        <v>16</v>
      </c>
      <c r="AG10" s="66" t="s">
        <v>14</v>
      </c>
      <c r="AH10" s="66" t="s">
        <v>16</v>
      </c>
      <c r="AI10" s="66" t="s">
        <v>14</v>
      </c>
      <c r="AJ10" s="66" t="s">
        <v>16</v>
      </c>
      <c r="AK10" s="66" t="s">
        <v>12</v>
      </c>
      <c r="AL10" s="66" t="s">
        <v>14</v>
      </c>
      <c r="AM10" s="66" t="s">
        <v>12</v>
      </c>
      <c r="AN10" s="66" t="s">
        <v>14</v>
      </c>
      <c r="AO10" s="66" t="s">
        <v>12</v>
      </c>
      <c r="AP10" s="66" t="s">
        <v>16</v>
      </c>
      <c r="AQ10" s="66" t="s">
        <v>20</v>
      </c>
      <c r="AR10" s="66" t="s">
        <v>20</v>
      </c>
      <c r="AS10" s="66" t="s">
        <v>20</v>
      </c>
      <c r="AT10" s="66" t="s">
        <v>20</v>
      </c>
      <c r="AU10" s="66" t="s">
        <v>20</v>
      </c>
      <c r="AV10" s="66" t="s">
        <v>14</v>
      </c>
      <c r="AW10" s="66" t="s">
        <v>16</v>
      </c>
      <c r="AX10" s="66" t="s">
        <v>12</v>
      </c>
      <c r="AY10" s="66" t="s">
        <v>12</v>
      </c>
      <c r="AZ10" s="66" t="s">
        <v>14</v>
      </c>
      <c r="BA10" s="66" t="s">
        <v>12</v>
      </c>
      <c r="BB10" s="66" t="s">
        <v>14</v>
      </c>
      <c r="BC10" s="66" t="s">
        <v>14</v>
      </c>
      <c r="BD10" s="66" t="s">
        <v>14</v>
      </c>
      <c r="BE10" s="66" t="s">
        <v>12</v>
      </c>
      <c r="BF10" s="66" t="s">
        <v>19</v>
      </c>
      <c r="BG10" s="66" t="s">
        <v>14</v>
      </c>
      <c r="BH10" s="66" t="s">
        <v>14</v>
      </c>
    </row>
    <row r="11" spans="1:65" ht="24.75" customHeight="1" x14ac:dyDescent="0.25">
      <c r="A11" s="69"/>
      <c r="B11" s="70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45.75" customHeight="1" x14ac:dyDescent="0.25">
      <c r="A12" s="69"/>
      <c r="B12" s="7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5" ht="32.25" customHeight="1" x14ac:dyDescent="0.25">
      <c r="A14" s="69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32.2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</sheetData>
  <conditionalFormatting sqref="A2:A10">
    <cfRule type="uniqueValues" dxfId="0" priority="11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COUNTIF(Resp[18],B7)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COUNTIF(Resp[19],B7)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COUNTIF(Resp[20],B7)</f>
        <v>6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66.67</v>
      </c>
      <c r="E8" s="18">
        <f t="shared" si="0"/>
        <v>66.667000000000002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66.667000000000002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COUNTIF(Resp[29],B7)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33.33</v>
      </c>
      <c r="E6" s="18">
        <f t="shared" ref="E6:E12" si="1">ROUND($C6/SUM($C$7:$C$12)*100,3)</f>
        <v>50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66.67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66.67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COUNTIF(Resp[31],B9)</f>
        <v>1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6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COUNTIF(Resp[36],B7)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5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COUNTIF(Resp[37],B7)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2</v>
      </c>
      <c r="D6" s="12">
        <f>ROUND($C6/C$8*100,2)</f>
        <v>22.22</v>
      </c>
      <c r="E6" s="18">
        <f>ROUND($C6/SUM($C$6:$C$7)*100,3)</f>
        <v>22.222000000000001</v>
      </c>
    </row>
    <row r="7" spans="1:5" x14ac:dyDescent="0.25">
      <c r="B7" s="7" t="s">
        <v>15</v>
      </c>
      <c r="C7" s="8">
        <f>COUNTIF(Resp[01],B7)</f>
        <v>7</v>
      </c>
      <c r="D7" s="12">
        <f>ROUND($C7/C$8*100,2)</f>
        <v>77.78</v>
      </c>
      <c r="E7" s="18">
        <f>ROUND($C7/SUM($C$6:$C$7)*100,3)</f>
        <v>77.778000000000006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7</v>
      </c>
      <c r="D6" s="8">
        <f>ROUND($C6/C$13*100,2)</f>
        <v>77.78</v>
      </c>
      <c r="E6" s="18">
        <f t="shared" ref="E6:E12" si="0">ROUND($C6/SUM($C$6:$C$12)*100,3)</f>
        <v>77.778000000000006</v>
      </c>
    </row>
    <row r="7" spans="1:12" x14ac:dyDescent="0.25">
      <c r="B7" s="7" t="s">
        <v>14</v>
      </c>
      <c r="C7" s="8">
        <f>COUNTIF(Resp[38],B7)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COUNTIF(Resp[41],B7)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</row>
    <row r="7" spans="1:12" x14ac:dyDescent="0.25">
      <c r="B7" s="7" t="s">
        <v>14</v>
      </c>
      <c r="C7" s="8">
        <f>COUNTIF(Resp[42],B7)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2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60">
        <f>COUNTIF(Resp[42],B12)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</v>
      </c>
      <c r="E20" s="36">
        <f>ROUND(D20/SUM(D20:D23)*100,3)</f>
        <v>22.222000000000001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11.111000000000001</v>
      </c>
    </row>
    <row r="22" spans="2:5" x14ac:dyDescent="0.25">
      <c r="B22" s="34" t="s">
        <v>234</v>
      </c>
      <c r="C22" s="7" t="s">
        <v>235</v>
      </c>
      <c r="D22" s="7">
        <f>SUM(C11,C12)</f>
        <v>5</v>
      </c>
      <c r="E22" s="36">
        <f>ROUND(D22/SUM(D20:D23)*100,3)</f>
        <v>55.555999999999997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11.111000000000001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COUNTIF(Resp[43],B12)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COUNTIF(Resp[44],B7)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COUNTIF(Resp[44],B8)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COUNTIF(Resp[44],B12)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COUNTIF(Resp[45],B12)</f>
        <v>4</v>
      </c>
      <c r="D12" s="14">
        <f t="shared" si="1"/>
        <v>44.44</v>
      </c>
      <c r="E12" s="25">
        <f t="shared" si="0"/>
        <v>44.444000000000003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11.111000000000001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77.778000000000006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COUNTIF(Resp[46],B11)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COUNTIF(Resp[46],B12)</f>
        <v>3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11.111000000000001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COUNTIF(Resp[47],B7)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4</v>
      </c>
      <c r="D6" s="7">
        <f>ROUND($C6/C$8*100,2)</f>
        <v>44.44</v>
      </c>
      <c r="E6" s="18">
        <f>ROUND($C6/SUM($C$6:$C$7)*100,3)</f>
        <v>44.444000000000003</v>
      </c>
    </row>
    <row r="7" spans="1:5" x14ac:dyDescent="0.25">
      <c r="B7" s="7" t="s">
        <v>15</v>
      </c>
      <c r="C7" s="8">
        <f>COUNTIF(Resp[02],B7)</f>
        <v>5</v>
      </c>
      <c r="D7" s="7">
        <f>ROUND($C7/C$8*100,2)</f>
        <v>55.56</v>
      </c>
      <c r="E7" s="18">
        <f>ROUND($C7/SUM($C$6:$C$7)*100,3)</f>
        <v>55.555999999999997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44.444000000000003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22.222000000000001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2</v>
      </c>
      <c r="D10" s="8">
        <f t="shared" si="1"/>
        <v>22.22</v>
      </c>
      <c r="E10" s="18">
        <f t="shared" si="0"/>
        <v>22.222000000000001</v>
      </c>
      <c r="G10" s="8"/>
      <c r="H10" s="8"/>
    </row>
    <row r="11" spans="1:12" x14ac:dyDescent="0.25">
      <c r="B11" s="7" t="s">
        <v>19</v>
      </c>
      <c r="C11" s="8">
        <f>COUNTIF(Resp[49],B11)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4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COUNTIF(Resp[50],B7)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3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COUNTIF(Resp[52],B7)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COUNTIF(Resp[52],B8)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22.22</v>
      </c>
      <c r="E10" s="18">
        <f t="shared" si="0"/>
        <v>22.222000000000001</v>
      </c>
      <c r="G10" s="8"/>
      <c r="H10" s="8"/>
    </row>
    <row r="11" spans="1:12" x14ac:dyDescent="0.25">
      <c r="B11" s="7" t="s">
        <v>19</v>
      </c>
      <c r="C11" s="8">
        <f>COUNTIF(Resp[52],B11)</f>
        <v>3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COUNTIF(Resp[54],B7)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COUNTIF(Resp[55],B7)</f>
        <v>4</v>
      </c>
      <c r="D7" s="8">
        <f t="shared" ref="D7:D12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99.999000000000024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COUNTIF(Resp[56],B7)</f>
        <v>5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1</v>
      </c>
      <c r="D10" s="8">
        <f t="shared" si="1"/>
        <v>11.11</v>
      </c>
      <c r="E10" s="18">
        <f t="shared" si="0"/>
        <v>11.111000000000001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</v>
      </c>
      <c r="D7" s="8">
        <f>ROUND($C7/C$14*100,2)</f>
        <v>33.33</v>
      </c>
      <c r="E7" s="18">
        <f t="shared" ref="E7:E13" si="0">ROUND($C7/SUM($C$7:$C$13)*100,3)</f>
        <v>33.332999999999998</v>
      </c>
      <c r="G7" s="8"/>
      <c r="H7" s="8"/>
    </row>
    <row r="8" spans="1:12" x14ac:dyDescent="0.25">
      <c r="B8" s="7" t="s">
        <v>14</v>
      </c>
      <c r="C8" s="8">
        <f>COUNTIF(Resp[57],B8)</f>
        <v>3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11.11</v>
      </c>
      <c r="E12" s="18">
        <f t="shared" si="0"/>
        <v>11.111000000000001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11.11</v>
      </c>
      <c r="E13" s="25">
        <f t="shared" si="0"/>
        <v>11.111000000000001</v>
      </c>
      <c r="G13" s="8"/>
      <c r="H13" s="8"/>
    </row>
    <row r="14" spans="1:12" x14ac:dyDescent="0.25">
      <c r="B14" s="7" t="s">
        <v>228</v>
      </c>
      <c r="C14" s="7">
        <f>SUM(C6:C13)</f>
        <v>9</v>
      </c>
      <c r="D14" s="16">
        <f>SUM(D6:D13)</f>
        <v>99.99</v>
      </c>
      <c r="E14" s="16">
        <f>SUM(E7:E13)</f>
        <v>99.999000000000009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6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11.111000000000001</v>
      </c>
    </row>
    <row r="22" spans="2:5" x14ac:dyDescent="0.25">
      <c r="B22" s="34" t="s">
        <v>234</v>
      </c>
      <c r="C22" s="7" t="s">
        <v>235</v>
      </c>
      <c r="D22" s="7">
        <f>SUM(C12,C13)</f>
        <v>2</v>
      </c>
      <c r="E22" s="36">
        <f>ROUND(D22/SUM(D20:D23)*100,3)</f>
        <v>22.222000000000001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</v>
      </c>
      <c r="D6" s="8">
        <f>ROUND($C6/C$13*100,2)</f>
        <v>11.11</v>
      </c>
      <c r="E6" s="18">
        <f t="shared" ref="E6:E12" si="0">ROUND($C6/SUM($C$6:$C$12)*100,3)</f>
        <v>11.111000000000001</v>
      </c>
      <c r="G6" s="8"/>
      <c r="H6" s="8"/>
    </row>
    <row r="7" spans="1:12" x14ac:dyDescent="0.25">
      <c r="B7" s="7" t="s">
        <v>14</v>
      </c>
      <c r="C7" s="8">
        <f>COUNTIF(Resp[58],B7)</f>
        <v>1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4</v>
      </c>
      <c r="D11" s="8">
        <f t="shared" si="1"/>
        <v>44.44</v>
      </c>
      <c r="E11" s="18">
        <f t="shared" si="0"/>
        <v>44.444000000000003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99.99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22.222000000000001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55.555999999999997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9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COUNTIF(Resp[59],B7)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2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COUNTIF(Resp[60],B7)</f>
        <v>7</v>
      </c>
      <c r="D7" s="8">
        <f t="shared" ref="D7:D12" si="1">ROUND($C7/C$13*100,2)</f>
        <v>77.78</v>
      </c>
      <c r="E7" s="18">
        <f t="shared" si="0"/>
        <v>77.778000000000006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3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COUNTIF(Resp[04],B7)</f>
        <v>6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6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COUNTIF(Resp[06],B7)</f>
        <v>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3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2022-02-25T18:38:03Z</dcterms:modified>
  <cp:category/>
  <cp:contentStatus/>
</cp:coreProperties>
</file>