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3" documentId="8_{592B6D47-B466-4288-BF1B-E8D8709B5F88}" xr6:coauthVersionLast="47" xr6:coauthVersionMax="47" xr10:uidLastSave="{0513FF77-C358-4FB2-B59A-76641393F67A}"/>
  <bookViews>
    <workbookView xWindow="21360" yWindow="570" windowWidth="26595" windowHeight="1522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<sst xmlns="http://schemas.openxmlformats.org/spreadsheetml/2006/main" count="1859" uniqueCount="239">
  <si>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</si>
  <si>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</si>
  <si>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</si>
  <si>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</si>
  <si>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</si>
  <si>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</si>
  <si>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</si>
  <si>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</si>
  <si>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</si>
  <si>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</si>
  <si>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</si>
  <si>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</si>
  <si>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</si>
  <si>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</si>
  <si>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</si>
  <si>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</si>
  <si>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</si>
  <si>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</si>
  <si>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</si>
  <si>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</si>
  <si>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</si>
  <si>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</si>
  <si>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</si>
  <si>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</si>
  <si>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</si>
  <si>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</si>
  <si>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</si>
  <si>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</si>
  <si>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</si>
  <si>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ASSISTÊNCIA FARMACÊUTICA</t>
  </si>
  <si>
    <t>SETOR DE CIÊNCIAS DA SAÚDE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</si>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</sst>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6" totalsRowShown="0" headerRowDxfId="66" dataDxfId="65">
  <autoFilter ref="A1:BH6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2</v>
      </c>
      <c r="D6" s="8">
        <f>ROUND($C6/C$13*100,2)</f>
        <v>66.67</v>
      </c>
      <c r="E6" s="18">
        <f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COUNTIF(Resp[08],B7)</f>
        <v>1</v>
      </c>
      <c r="D7" s="8">
        <f t="shared" ref="D7:D12" si="0">ROUND($C7/C$13*100,2)</f>
        <v>33.33</v>
      </c>
      <c r="E7" s="18">
        <f t="shared" ref="E7:E12" si="1">ROUND($C7/SUM($C$6:$C$12)*100,3)</f>
        <v>33.332999999999998</v>
      </c>
      <c r="G7" s="8"/>
      <c r="H7" s="8"/>
    </row>
    <row r="8" spans="1:12" x14ac:dyDescent="0.25">
      <c r="B8" s="7" t="s">
        <v>16</v>
      </c>
      <c r="C8" s="8">
        <f>COUNTIF(Resp[08],B8)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</v>
      </c>
      <c r="D6" s="8">
        <f>ROUND($C6/C$13*100,2)</f>
        <v>33.33</v>
      </c>
      <c r="E6" s="18">
        <f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COUNTIF(Resp[09],B7)</f>
        <v>1</v>
      </c>
      <c r="D7" s="8">
        <f t="shared" ref="D7:D12" si="0">ROUND($C7/C$13*100,2)</f>
        <v>33.33</v>
      </c>
      <c r="E7" s="18">
        <f t="shared" ref="E7:E12" si="1">ROUND($C7/SUM($C$6:$C$12)*100,3)</f>
        <v>33.332999999999998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33.33</v>
      </c>
      <c r="E8" s="18">
        <f t="shared" si="1"/>
        <v>33.332999999999998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2</v>
      </c>
      <c r="D6" s="8">
        <f>ROUND($C6/C$13*100,2)</f>
        <v>66.67</v>
      </c>
      <c r="E6" s="18">
        <f t="shared" ref="E6:E11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COUNTIF(Resp[10],B7)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COUNTIF(Resp[11],B8)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COUNTIF(Resp[12],B7)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COUNTIF(Resp[12],B12)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</v>
      </c>
      <c r="D6" s="8">
        <f>ROUND($C6/C$13*100,2)</f>
        <v>33.33</v>
      </c>
      <c r="E6" s="18">
        <f t="shared" ref="E6:E11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COUNTIF(Resp[13],B7)</f>
        <v>2</v>
      </c>
      <c r="D7" s="8">
        <f t="shared" ref="D7:D11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COUNTIF(Resp[14],B7)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COUNTIF(Resp[15],B7)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COUNTIF(Resp[15],B8)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COUNTIF(Resp[16],B7)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COUNTIF(Resp[17],B7)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0"/>
  <sheetViews>
    <sheetView zoomScale="90" zoomScaleNormal="90" workbookViewId="0">
      <selection activeCell="B1" sqref="B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29</v>
      </c>
      <c r="B2" s="66" t="s">
        <v>30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14</v>
      </c>
      <c r="H2" s="66" t="s">
        <v>12</v>
      </c>
      <c r="I2" s="66" t="s">
        <v>12</v>
      </c>
      <c r="J2" s="66" t="s">
        <v>16</v>
      </c>
      <c r="K2" s="66" t="s">
        <v>12</v>
      </c>
      <c r="L2" s="66" t="s">
        <v>16</v>
      </c>
      <c r="M2" s="66" t="s">
        <v>14</v>
      </c>
      <c r="N2" s="66" t="s">
        <v>14</v>
      </c>
      <c r="O2" s="66" t="s">
        <v>14</v>
      </c>
      <c r="P2" s="66" t="s">
        <v>14</v>
      </c>
      <c r="Q2" s="66" t="s">
        <v>14</v>
      </c>
      <c r="R2" s="66" t="s">
        <v>14</v>
      </c>
      <c r="S2" s="66" t="s">
        <v>14</v>
      </c>
      <c r="T2" s="66" t="s">
        <v>12</v>
      </c>
      <c r="U2" s="66" t="s">
        <v>15</v>
      </c>
      <c r="AJ2" s="66" t="s">
        <v>12</v>
      </c>
      <c r="AK2" s="66" t="s">
        <v>12</v>
      </c>
      <c r="AL2" s="66" t="s">
        <v>12</v>
      </c>
      <c r="AM2" s="66" t="s">
        <v>12</v>
      </c>
      <c r="AN2" s="66" t="s">
        <v>16</v>
      </c>
      <c r="AO2" s="66" t="s">
        <v>12</v>
      </c>
      <c r="AP2" s="66" t="s">
        <v>16</v>
      </c>
      <c r="AQ2" s="66" t="s">
        <v>19</v>
      </c>
      <c r="AR2" s="66" t="s">
        <v>19</v>
      </c>
      <c r="AS2" s="66" t="s">
        <v>19</v>
      </c>
      <c r="AT2" s="66" t="s">
        <v>19</v>
      </c>
      <c r="AU2" s="66" t="s">
        <v>19</v>
      </c>
      <c r="AV2" s="66" t="s">
        <v>12</v>
      </c>
      <c r="AW2" s="66" t="s">
        <v>14</v>
      </c>
      <c r="AX2" s="66" t="s">
        <v>14</v>
      </c>
      <c r="AY2" s="66" t="s">
        <v>12</v>
      </c>
      <c r="AZ2" s="66" t="s">
        <v>12</v>
      </c>
      <c r="BA2" s="66" t="s">
        <v>12</v>
      </c>
      <c r="BB2" s="66" t="s">
        <v>14</v>
      </c>
      <c r="BC2" s="66" t="s">
        <v>16</v>
      </c>
      <c r="BD2" s="66" t="s">
        <v>14</v>
      </c>
      <c r="BE2" s="66" t="s">
        <v>14</v>
      </c>
      <c r="BF2" s="66" t="s">
        <v>19</v>
      </c>
      <c r="BG2" s="66" t="s">
        <v>12</v>
      </c>
      <c r="BH2" s="66" t="s">
        <v>12</v>
      </c>
    </row>
    <row r="3" spans="1:65" ht="24.75" customHeight="1" x14ac:dyDescent="0.25">
      <c r="A3" s="66" t="s">
        <v>29</v>
      </c>
      <c r="B3" s="66" t="s">
        <v>30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14</v>
      </c>
      <c r="H3" s="66" t="s">
        <v>14</v>
      </c>
      <c r="I3" s="66" t="s">
        <v>14</v>
      </c>
      <c r="J3" s="66" t="s">
        <v>14</v>
      </c>
      <c r="K3" s="66" t="s">
        <v>14</v>
      </c>
      <c r="L3" s="66" t="s">
        <v>19</v>
      </c>
      <c r="M3" s="66" t="s">
        <v>19</v>
      </c>
      <c r="N3" s="66" t="s">
        <v>14</v>
      </c>
      <c r="O3" s="66" t="s">
        <v>19</v>
      </c>
      <c r="P3" s="66" t="s">
        <v>16</v>
      </c>
      <c r="Q3" s="66" t="s">
        <v>14</v>
      </c>
      <c r="R3" s="66" t="s">
        <v>14</v>
      </c>
      <c r="S3" s="66" t="s">
        <v>19</v>
      </c>
      <c r="T3" s="66" t="s">
        <v>19</v>
      </c>
      <c r="U3" s="66" t="s">
        <v>15</v>
      </c>
      <c r="AJ3" s="66" t="s">
        <v>14</v>
      </c>
      <c r="AK3" s="66" t="s">
        <v>12</v>
      </c>
      <c r="AL3" s="66" t="s">
        <v>14</v>
      </c>
      <c r="AM3" s="66" t="s">
        <v>14</v>
      </c>
      <c r="AN3" s="66" t="s">
        <v>14</v>
      </c>
      <c r="AO3" s="66" t="s">
        <v>14</v>
      </c>
      <c r="AP3" s="66" t="s">
        <v>16</v>
      </c>
      <c r="AQ3" s="66" t="s">
        <v>20</v>
      </c>
      <c r="AR3" s="66" t="s">
        <v>20</v>
      </c>
      <c r="AS3" s="66" t="s">
        <v>20</v>
      </c>
      <c r="AT3" s="66" t="s">
        <v>20</v>
      </c>
      <c r="AU3" s="66" t="s">
        <v>20</v>
      </c>
      <c r="AV3" s="66" t="s">
        <v>20</v>
      </c>
      <c r="AW3" s="66" t="s">
        <v>20</v>
      </c>
      <c r="AX3" s="66" t="s">
        <v>20</v>
      </c>
      <c r="AY3" s="66" t="s">
        <v>20</v>
      </c>
      <c r="AZ3" s="66" t="s">
        <v>20</v>
      </c>
      <c r="BA3" s="66" t="s">
        <v>20</v>
      </c>
      <c r="BB3" s="66" t="s">
        <v>14</v>
      </c>
      <c r="BC3" s="66" t="s">
        <v>14</v>
      </c>
      <c r="BD3" s="66" t="s">
        <v>14</v>
      </c>
      <c r="BE3" s="66" t="s">
        <v>20</v>
      </c>
      <c r="BF3" s="66" t="s">
        <v>20</v>
      </c>
      <c r="BG3" s="66" t="s">
        <v>14</v>
      </c>
      <c r="BH3" s="66" t="s">
        <v>14</v>
      </c>
    </row>
    <row r="4" spans="1:65" ht="24.75" customHeight="1" x14ac:dyDescent="0.25">
      <c r="A4" s="66" t="s">
        <v>29</v>
      </c>
      <c r="B4" s="66" t="s">
        <v>30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12</v>
      </c>
      <c r="H4" s="66" t="s">
        <v>12</v>
      </c>
      <c r="I4" s="66" t="s">
        <v>12</v>
      </c>
      <c r="J4" s="66" t="s">
        <v>12</v>
      </c>
      <c r="K4" s="66" t="s">
        <v>12</v>
      </c>
      <c r="L4" s="66" t="s">
        <v>12</v>
      </c>
      <c r="M4" s="66" t="s">
        <v>14</v>
      </c>
      <c r="N4" s="66" t="s">
        <v>12</v>
      </c>
      <c r="O4" s="66" t="s">
        <v>12</v>
      </c>
      <c r="P4" s="66" t="s">
        <v>12</v>
      </c>
      <c r="Q4" s="66" t="s">
        <v>12</v>
      </c>
      <c r="R4" s="66" t="s">
        <v>12</v>
      </c>
      <c r="S4" s="66" t="s">
        <v>12</v>
      </c>
      <c r="T4" s="66" t="s">
        <v>12</v>
      </c>
      <c r="U4" s="66" t="s">
        <v>13</v>
      </c>
      <c r="V4" s="66" t="s">
        <v>12</v>
      </c>
      <c r="W4" s="66" t="s">
        <v>12</v>
      </c>
      <c r="X4" s="66" t="s">
        <v>12</v>
      </c>
      <c r="Y4" s="66" t="s">
        <v>12</v>
      </c>
      <c r="Z4" s="66" t="s">
        <v>12</v>
      </c>
      <c r="AA4" s="66" t="s">
        <v>12</v>
      </c>
      <c r="AB4" s="66" t="s">
        <v>14</v>
      </c>
      <c r="AC4" s="66" t="s">
        <v>12</v>
      </c>
      <c r="AD4" s="66" t="s">
        <v>12</v>
      </c>
      <c r="AE4" s="66" t="s">
        <v>12</v>
      </c>
      <c r="AF4" s="66" t="s">
        <v>12</v>
      </c>
      <c r="AG4" s="66" t="s">
        <v>12</v>
      </c>
      <c r="AH4" s="66" t="s">
        <v>12</v>
      </c>
      <c r="AI4" s="66" t="s">
        <v>12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12</v>
      </c>
      <c r="AO4" s="66" t="s">
        <v>12</v>
      </c>
      <c r="AP4" s="66" t="s">
        <v>12</v>
      </c>
      <c r="AQ4" s="66" t="s">
        <v>12</v>
      </c>
      <c r="AR4" s="66" t="s">
        <v>12</v>
      </c>
      <c r="AS4" s="66" t="s">
        <v>12</v>
      </c>
      <c r="AT4" s="66" t="s">
        <v>12</v>
      </c>
      <c r="AU4" s="66" t="s">
        <v>12</v>
      </c>
      <c r="AV4" s="66" t="s">
        <v>12</v>
      </c>
      <c r="AW4" s="66" t="s">
        <v>12</v>
      </c>
      <c r="AX4" s="66" t="s">
        <v>16</v>
      </c>
      <c r="AY4" s="66" t="s">
        <v>12</v>
      </c>
      <c r="AZ4" s="66" t="s">
        <v>12</v>
      </c>
      <c r="BA4" s="66" t="s">
        <v>16</v>
      </c>
      <c r="BB4" s="66" t="s">
        <v>12</v>
      </c>
      <c r="BC4" s="66" t="s">
        <v>12</v>
      </c>
      <c r="BD4" s="66" t="s">
        <v>12</v>
      </c>
      <c r="BE4" s="66" t="s">
        <v>12</v>
      </c>
      <c r="BF4" s="66" t="s">
        <v>14</v>
      </c>
      <c r="BG4" s="66" t="s">
        <v>12</v>
      </c>
      <c r="BH4" s="66" t="s">
        <v>12</v>
      </c>
    </row>
    <row r="5" spans="1:65" ht="24.75" customHeight="1" x14ac:dyDescent="0.25">
      <c r="A5" s="69"/>
      <c r="B5" s="70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</row>
    <row r="6" spans="1:65" ht="45.75" customHeight="1" x14ac:dyDescent="0.25">
      <c r="A6" s="69"/>
      <c r="B6" s="7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</row>
    <row r="7" spans="1:65" ht="32.2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</row>
    <row r="8" spans="1:65" ht="32.25" customHeight="1" x14ac:dyDescent="0.25">
      <c r="A8" s="69"/>
      <c r="B8" s="71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</row>
    <row r="9" spans="1:65" ht="32.25" customHeight="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</row>
    <row r="10" spans="1:65" ht="32.25" customHeight="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</row>
  </sheetData>
  <conditionalFormatting sqref="A2:A4">
    <cfRule type="uniqueValues" dxfId="0" priority="5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COUNTIF(Resp[18],B7)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COUNTIF(Resp[19],B7)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60">
        <f>COUNTIF(Resp[19],B12)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1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COUNTIF(Resp[20],B7)</f>
        <v>2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3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100</v>
      </c>
      <c r="E6" s="18" t="e">
        <f t="shared" ref="E6:E12" si="1">ROUND($C6/SUM($C$7:$C$12)*100,3)</f>
        <v>#DIV/0!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>
        <f t="shared" si="0"/>
        <v>0</v>
      </c>
      <c r="E7" s="18" t="e">
        <f t="shared" si="1"/>
        <v>#DIV/0!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 t="e">
        <f t="shared" si="1"/>
        <v>#DIV/0!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 t="e">
        <f t="shared" si="1"/>
        <v>#DIV/0!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 t="e">
        <f t="shared" si="1"/>
        <v>#DIV/0!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 t="e">
        <f t="shared" si="1"/>
        <v>#DIV/0!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 t="e">
        <f t="shared" si="1"/>
        <v>#DIV/0!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SUM(D7:D12)</f>
        <v>0</v>
      </c>
      <c r="E13" s="16" t="e">
        <f>SUM(E7:E12)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COUNTIF(Resp[35],B7)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COUNTIF(Resp[37],B7)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0</v>
      </c>
      <c r="D6" s="12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COUNTIF(Resp[01],B7)</f>
        <v>3</v>
      </c>
      <c r="D7" s="12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</row>
    <row r="7" spans="1:12" x14ac:dyDescent="0.25">
      <c r="B7" s="7" t="s">
        <v>14</v>
      </c>
      <c r="C7" s="8">
        <f>COUNTIF(Resp[38],B7)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3</v>
      </c>
      <c r="E20" s="36">
        <f>ROUND(D20/SUM(D20:D23)*100,3)</f>
        <v>100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COUNTIF(Resp[39],B7)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COUNTIF(Resp[40],B7)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COUNTIF(Resp[41],B8)</f>
        <v>2</v>
      </c>
      <c r="D8" s="8">
        <f t="shared" si="1"/>
        <v>66.67</v>
      </c>
      <c r="E8" s="18">
        <f t="shared" si="0"/>
        <v>66.667000000000002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</row>
    <row r="7" spans="1:12" x14ac:dyDescent="0.25">
      <c r="B7" s="7" t="s">
        <v>14</v>
      </c>
      <c r="C7" s="8">
        <f>COUNTIF(Resp[42],B7)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60">
        <f>COUNTIF(Resp[42],B12)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</v>
      </c>
      <c r="E20" s="36">
        <f>ROUND(D20/SUM(D20:D23)*100,3)</f>
        <v>33.332999999999998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SUM(C11,C12)</f>
        <v>2</v>
      </c>
      <c r="E22" s="36">
        <f>ROUND(D22/SUM(D20:D23)*100,3)</f>
        <v>66.667000000000002</v>
      </c>
    </row>
    <row r="23" spans="2:5" x14ac:dyDescent="0.25">
      <c r="B23" s="35" t="s">
        <v>24</v>
      </c>
      <c r="C23" s="13" t="s">
        <v>236</v>
      </c>
      <c r="D23" s="13">
        <f>SUM(C9:C10)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COUNTIF(Resp[43],B12)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COUNTIF(Resp[44],B12)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COUNTIF(Resp[45],B11)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COUNTIF(Resp[45],B12)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COUNTIF(Resp[46],B12)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COUNTIF(Resp[47],B7)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COUNTIF(Resp[02],B7)</f>
        <v>3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COUNTIF(Resp[48],B7)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COUNTIF(Resp[49],B7)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COUNTIF(Resp[49],B8)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COUNTIF(Resp[49],B12)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COUNTIF(Resp[50],B7)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COUNTIF(Resp[51],B7)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COUNTIF(Resp[52],B8)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COUNTIF(Resp[52],B9)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COUNTIF(Resp[52],B12)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COUNTIF(Resp[54],B7)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COUNTIF(Resp[55],B7)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COUNTIF(Resp[55],B8)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COUNTIF(Resp[56],B7)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1</v>
      </c>
      <c r="D7" s="8">
        <f>ROUND($C7/C$14*100,2)</f>
        <v>33.33</v>
      </c>
      <c r="E7" s="18">
        <f t="shared" ref="E7:E13" si="0">ROUND($C7/SUM($C$7:$C$13)*100,3)</f>
        <v>33.332999999999998</v>
      </c>
      <c r="G7" s="8"/>
      <c r="H7" s="8"/>
    </row>
    <row r="8" spans="1:12" x14ac:dyDescent="0.25">
      <c r="B8" s="7" t="s">
        <v>14</v>
      </c>
      <c r="C8" s="8">
        <f>COUNTIF(Resp[57],B8)</f>
        <v>1</v>
      </c>
      <c r="D8" s="8">
        <f t="shared" ref="D8:D13" si="1">ROUND($C8/C$14*100,2)</f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0</v>
      </c>
      <c r="D12" s="8">
        <f t="shared" si="1"/>
        <v>0</v>
      </c>
      <c r="E12" s="18">
        <f t="shared" si="0"/>
        <v>0</v>
      </c>
      <c r="G12" s="8"/>
      <c r="H12" s="8"/>
    </row>
    <row r="13" spans="1:12" x14ac:dyDescent="0.25">
      <c r="B13" s="13" t="s">
        <v>20</v>
      </c>
      <c r="C13" s="14">
        <f>COUNTIF(Resp[57],B13)</f>
        <v>1</v>
      </c>
      <c r="D13" s="14">
        <f t="shared" si="1"/>
        <v>33.33</v>
      </c>
      <c r="E13" s="25">
        <f t="shared" si="0"/>
        <v>33.332999999999998</v>
      </c>
      <c r="G13" s="8"/>
      <c r="H13" s="8"/>
    </row>
    <row r="14" spans="1:12" x14ac:dyDescent="0.25">
      <c r="B14" s="7" t="s">
        <v>228</v>
      </c>
      <c r="C14" s="7">
        <f>SUM(C6:C13)</f>
        <v>3</v>
      </c>
      <c r="D14" s="16">
        <f>SUM(D6:D13)</f>
        <v>99.99</v>
      </c>
      <c r="E14" s="16">
        <f>SUM(E7:E13)</f>
        <v>99.998999999999995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2</v>
      </c>
      <c r="E20" s="36">
        <f>ROUND(D20/SUM(D20:D23)*100,3)</f>
        <v>66.667000000000002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1</v>
      </c>
      <c r="E22" s="36">
        <f>ROUND(D22/SUM(D20:D23)*100,3)</f>
        <v>33.332999999999998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COUNTIF(Resp[58],B7)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COUNTIF(Resp[58],B12)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3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COUNTIF(Resp[59],B7)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COUNTIF(Resp[60],B7)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3</v>
      </c>
      <c r="D6" s="7">
        <f>ROUND($C6/C$8*100,2)</f>
        <v>100</v>
      </c>
      <c r="E6" s="18">
        <f>ROUND($C6/SUM($C$6:$C$7)*100,3)</f>
        <v>100</v>
      </c>
    </row>
    <row r="7" spans="1:5" x14ac:dyDescent="0.25">
      <c r="B7" s="7" t="s">
        <v>15</v>
      </c>
      <c r="C7" s="8">
        <f>COUNTIF(Resp[04],B7)</f>
        <v>0</v>
      </c>
      <c r="D7" s="7">
        <f>ROUND($C7/C$8*100,2)</f>
        <v>0</v>
      </c>
      <c r="E7" s="18">
        <f>ROUND($C7/SUM($C$6:$C$7)*100,3)</f>
        <v>0</v>
      </c>
    </row>
    <row r="8" spans="1:5" x14ac:dyDescent="0.25">
      <c r="B8" s="15" t="s">
        <v>228</v>
      </c>
      <c r="C8" s="15">
        <f>SUM(C6:C7)</f>
        <v>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COUNTIF(Resp[06],B7)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COUNTIF(Resp[06],B8)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COUNTIF(Resp[07],B7)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2022-02-24T23:10:32Z</dcterms:modified>
  <cp:category/>
  <cp:contentStatus/>
</cp:coreProperties>
</file>