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https://ufprbr0-my.sharepoint.com/personal/cpa_ufpr_br/Documents/RESULTADOS UFPR 2020/Servidores UFPR/SUINFRA/PESQUISA SERVIDORES/"/>
    </mc:Choice>
  </mc:AlternateContent>
  <xr:revisionPtr revIDLastSave="0" documentId="8_{8E0DA4F8-EA71-4330-B282-6707FFE4F633}" xr6:coauthVersionLast="46" xr6:coauthVersionMax="46" xr10:uidLastSave="{00000000-0000-0000-0000-000000000000}"/>
  <bookViews>
    <workbookView xWindow="-120" yWindow="-120" windowWidth="20730" windowHeight="11160" tabRatio="865" xr2:uid="{00000000-000D-0000-FFFF-FFFF00000000}"/>
  </bookViews>
  <sheets>
    <sheet name="PERCENTUAIS" sheetId="1" r:id="rId1"/>
    <sheet name="Q1" sheetId="50" r:id="rId2"/>
    <sheet name="Q2" sheetId="51" r:id="rId3"/>
    <sheet name="Q3" sheetId="52" r:id="rId4"/>
    <sheet name="Q4" sheetId="53" r:id="rId5"/>
    <sheet name="Q5" sheetId="54" r:id="rId6"/>
    <sheet name="Q6" sheetId="55" r:id="rId7"/>
    <sheet name="Q7" sheetId="56" r:id="rId8"/>
    <sheet name="Q8" sheetId="57" r:id="rId9"/>
    <sheet name="Q9" sheetId="58" r:id="rId10"/>
    <sheet name="Q10" sheetId="59" r:id="rId11"/>
    <sheet name="Q11" sheetId="60" r:id="rId12"/>
    <sheet name="Q12" sheetId="61" r:id="rId13"/>
    <sheet name="Q13" sheetId="62" r:id="rId14"/>
    <sheet name="Q14" sheetId="49" r:id="rId15"/>
    <sheet name="Q15" sheetId="63" r:id="rId16"/>
    <sheet name="Q16" sheetId="64" r:id="rId17"/>
    <sheet name="Q17" sheetId="65" r:id="rId18"/>
    <sheet name="Q18" sheetId="66" r:id="rId19"/>
    <sheet name="Q19" sheetId="67" r:id="rId20"/>
    <sheet name="Q20" sheetId="68" r:id="rId21"/>
    <sheet name="Q21" sheetId="70" r:id="rId22"/>
    <sheet name="Q22" sheetId="71" r:id="rId23"/>
    <sheet name="Q23" sheetId="72" r:id="rId24"/>
    <sheet name="Q24" sheetId="73" r:id="rId25"/>
    <sheet name="Q25" sheetId="74" r:id="rId26"/>
    <sheet name="Q26" sheetId="75" r:id="rId27"/>
    <sheet name="Q27" sheetId="76" r:id="rId28"/>
    <sheet name="Q28" sheetId="77" r:id="rId29"/>
    <sheet name="Q29" sheetId="78" r:id="rId30"/>
    <sheet name="Q30" sheetId="79" r:id="rId31"/>
    <sheet name="Q31" sheetId="80" r:id="rId32"/>
    <sheet name="Q32" sheetId="81" r:id="rId33"/>
    <sheet name="Q33" sheetId="82" r:id="rId34"/>
    <sheet name="Q34" sheetId="83" r:id="rId35"/>
    <sheet name="Q35-40" sheetId="84" r:id="rId36"/>
    <sheet name="Q41" sheetId="87" r:id="rId37"/>
    <sheet name="Q42" sheetId="88" r:id="rId38"/>
    <sheet name="Q43" sheetId="89" r:id="rId39"/>
    <sheet name="Q44" sheetId="90" r:id="rId40"/>
    <sheet name="Q45" sheetId="91" r:id="rId41"/>
  </sheets>
  <definedNames>
    <definedName name="_xlnm._FilterDatabase" localSheetId="0" hidden="1">PERCENTUAIS!$A$2:$AV$17</definedName>
  </definedNames>
  <calcPr calcId="191028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0" i="91" l="1"/>
  <c r="F10" i="91"/>
  <c r="G10" i="91"/>
  <c r="H10" i="91"/>
  <c r="E11" i="91"/>
  <c r="F11" i="91"/>
  <c r="G11" i="91"/>
  <c r="H11" i="91"/>
  <c r="E12" i="91"/>
  <c r="F12" i="91"/>
  <c r="G12" i="91"/>
  <c r="H12" i="91"/>
  <c r="E13" i="91"/>
  <c r="F13" i="91"/>
  <c r="G13" i="91"/>
  <c r="H13" i="91"/>
  <c r="H9" i="91"/>
  <c r="G9" i="91"/>
  <c r="F9" i="91"/>
  <c r="E9" i="91"/>
  <c r="A1" i="91"/>
  <c r="A2" i="91" s="1"/>
  <c r="E10" i="90"/>
  <c r="F10" i="90"/>
  <c r="G10" i="90"/>
  <c r="H10" i="90"/>
  <c r="E11" i="90"/>
  <c r="F11" i="90"/>
  <c r="G11" i="90"/>
  <c r="H11" i="90"/>
  <c r="E12" i="90"/>
  <c r="F12" i="90"/>
  <c r="G12" i="90"/>
  <c r="H12" i="90"/>
  <c r="E13" i="90"/>
  <c r="F13" i="90"/>
  <c r="G13" i="90"/>
  <c r="H13" i="90"/>
  <c r="H9" i="90"/>
  <c r="G9" i="90"/>
  <c r="F9" i="90"/>
  <c r="E9" i="90"/>
  <c r="A1" i="90"/>
  <c r="A2" i="90" s="1"/>
  <c r="E10" i="89"/>
  <c r="F10" i="89"/>
  <c r="G10" i="89"/>
  <c r="H10" i="89"/>
  <c r="E11" i="89"/>
  <c r="F11" i="89"/>
  <c r="G11" i="89"/>
  <c r="H11" i="89"/>
  <c r="E12" i="89"/>
  <c r="F12" i="89"/>
  <c r="G12" i="89"/>
  <c r="H12" i="89"/>
  <c r="E13" i="89"/>
  <c r="F13" i="89"/>
  <c r="G13" i="89"/>
  <c r="H13" i="89"/>
  <c r="H9" i="89"/>
  <c r="G9" i="89"/>
  <c r="F9" i="89"/>
  <c r="E9" i="89"/>
  <c r="A1" i="89"/>
  <c r="A2" i="89" s="1"/>
  <c r="E10" i="88"/>
  <c r="F10" i="88"/>
  <c r="G10" i="88"/>
  <c r="H10" i="88"/>
  <c r="E11" i="88"/>
  <c r="F11" i="88"/>
  <c r="G11" i="88"/>
  <c r="H11" i="88"/>
  <c r="E12" i="88"/>
  <c r="F12" i="88"/>
  <c r="G12" i="88"/>
  <c r="H12" i="88"/>
  <c r="E13" i="88"/>
  <c r="F13" i="88"/>
  <c r="G13" i="88"/>
  <c r="H13" i="88"/>
  <c r="H9" i="88"/>
  <c r="G9" i="88"/>
  <c r="F9" i="88"/>
  <c r="E9" i="88"/>
  <c r="A1" i="88"/>
  <c r="A2" i="88" s="1"/>
  <c r="H10" i="87"/>
  <c r="H11" i="87"/>
  <c r="H12" i="87"/>
  <c r="H13" i="87"/>
  <c r="H9" i="87"/>
  <c r="E10" i="87"/>
  <c r="F10" i="87"/>
  <c r="G10" i="87"/>
  <c r="E11" i="87"/>
  <c r="F11" i="87"/>
  <c r="G11" i="87"/>
  <c r="E12" i="87"/>
  <c r="F12" i="87"/>
  <c r="G12" i="87"/>
  <c r="E13" i="87"/>
  <c r="F13" i="87"/>
  <c r="G13" i="87"/>
  <c r="G9" i="87"/>
  <c r="F9" i="87"/>
  <c r="E9" i="87"/>
  <c r="A1" i="87"/>
  <c r="A2" i="87" s="1"/>
  <c r="F26" i="84"/>
  <c r="G26" i="84"/>
  <c r="H26" i="84"/>
  <c r="I26" i="84"/>
  <c r="I25" i="84"/>
  <c r="H25" i="84"/>
  <c r="G25" i="84"/>
  <c r="F25" i="84"/>
  <c r="F22" i="84"/>
  <c r="G22" i="84"/>
  <c r="H22" i="84"/>
  <c r="I22" i="84"/>
  <c r="I21" i="84"/>
  <c r="H21" i="84"/>
  <c r="G21" i="84"/>
  <c r="F21" i="84"/>
  <c r="F18" i="84"/>
  <c r="G18" i="84"/>
  <c r="H18" i="84"/>
  <c r="I18" i="84"/>
  <c r="I17" i="84"/>
  <c r="H17" i="84"/>
  <c r="G17" i="84"/>
  <c r="F17" i="84"/>
  <c r="F14" i="84"/>
  <c r="G14" i="84"/>
  <c r="H14" i="84"/>
  <c r="I14" i="84"/>
  <c r="I13" i="84"/>
  <c r="H13" i="84"/>
  <c r="G13" i="84"/>
  <c r="F13" i="84"/>
  <c r="F10" i="84"/>
  <c r="G10" i="84"/>
  <c r="H10" i="84"/>
  <c r="I10" i="84"/>
  <c r="I9" i="84"/>
  <c r="H9" i="84"/>
  <c r="G9" i="84"/>
  <c r="F9" i="84"/>
  <c r="F6" i="84"/>
  <c r="G6" i="84"/>
  <c r="H6" i="84"/>
  <c r="I6" i="84"/>
  <c r="I5" i="84"/>
  <c r="H5" i="84"/>
  <c r="G5" i="84"/>
  <c r="F5" i="84"/>
  <c r="E10" i="77"/>
  <c r="F10" i="77"/>
  <c r="G10" i="77"/>
  <c r="H10" i="77"/>
  <c r="E11" i="77"/>
  <c r="F11" i="77"/>
  <c r="G11" i="77"/>
  <c r="H11" i="77"/>
  <c r="E12" i="77"/>
  <c r="F12" i="77"/>
  <c r="G12" i="77"/>
  <c r="H12" i="77"/>
  <c r="E13" i="77"/>
  <c r="F13" i="77"/>
  <c r="G13" i="77"/>
  <c r="H13" i="77"/>
  <c r="E14" i="77"/>
  <c r="F14" i="77"/>
  <c r="G14" i="77"/>
  <c r="H14" i="77"/>
  <c r="E10" i="76"/>
  <c r="F10" i="76"/>
  <c r="G10" i="76"/>
  <c r="H10" i="76"/>
  <c r="E11" i="76"/>
  <c r="F11" i="76"/>
  <c r="G11" i="76"/>
  <c r="H11" i="76"/>
  <c r="E12" i="76"/>
  <c r="F12" i="76"/>
  <c r="G12" i="76"/>
  <c r="H12" i="76"/>
  <c r="E13" i="76"/>
  <c r="F13" i="76"/>
  <c r="G13" i="76"/>
  <c r="H13" i="76"/>
  <c r="E14" i="76"/>
  <c r="F14" i="76"/>
  <c r="G14" i="76"/>
  <c r="H14" i="76"/>
  <c r="E15" i="76"/>
  <c r="F15" i="76"/>
  <c r="G15" i="76"/>
  <c r="H15" i="76"/>
  <c r="E10" i="75"/>
  <c r="F10" i="75"/>
  <c r="G10" i="75"/>
  <c r="H10" i="75"/>
  <c r="E11" i="75"/>
  <c r="F11" i="75"/>
  <c r="G11" i="75"/>
  <c r="H11" i="75"/>
  <c r="E12" i="75"/>
  <c r="F12" i="75"/>
  <c r="G12" i="75"/>
  <c r="H12" i="75"/>
  <c r="E13" i="75"/>
  <c r="F13" i="75"/>
  <c r="G13" i="75"/>
  <c r="H13" i="75"/>
  <c r="E14" i="75"/>
  <c r="F14" i="75"/>
  <c r="G14" i="75"/>
  <c r="H14" i="75"/>
  <c r="E15" i="75"/>
  <c r="F15" i="75"/>
  <c r="G15" i="75"/>
  <c r="H15" i="75"/>
  <c r="E10" i="74"/>
  <c r="F10" i="74"/>
  <c r="G10" i="74"/>
  <c r="H10" i="74"/>
  <c r="E11" i="74"/>
  <c r="F11" i="74"/>
  <c r="G11" i="74"/>
  <c r="H11" i="74"/>
  <c r="E12" i="74"/>
  <c r="F12" i="74"/>
  <c r="G12" i="74"/>
  <c r="H12" i="74"/>
  <c r="E13" i="74"/>
  <c r="F13" i="74"/>
  <c r="G13" i="74"/>
  <c r="H13" i="74"/>
  <c r="E14" i="74"/>
  <c r="F14" i="74"/>
  <c r="G14" i="74"/>
  <c r="H14" i="74"/>
  <c r="E15" i="74"/>
  <c r="F15" i="74"/>
  <c r="G15" i="74"/>
  <c r="H15" i="74"/>
  <c r="E10" i="73"/>
  <c r="F10" i="73"/>
  <c r="G10" i="73"/>
  <c r="H10" i="73"/>
  <c r="E11" i="73"/>
  <c r="F11" i="73"/>
  <c r="G11" i="73"/>
  <c r="H11" i="73"/>
  <c r="E12" i="73"/>
  <c r="F12" i="73"/>
  <c r="G12" i="73"/>
  <c r="H12" i="73"/>
  <c r="E13" i="73"/>
  <c r="F13" i="73"/>
  <c r="G13" i="73"/>
  <c r="H13" i="73"/>
  <c r="E14" i="73"/>
  <c r="F14" i="73"/>
  <c r="G14" i="73"/>
  <c r="H14" i="73"/>
  <c r="E15" i="73"/>
  <c r="F15" i="73"/>
  <c r="G15" i="73"/>
  <c r="H15" i="73"/>
  <c r="E10" i="72"/>
  <c r="F10" i="72"/>
  <c r="G10" i="72"/>
  <c r="H10" i="72"/>
  <c r="E11" i="72"/>
  <c r="F11" i="72"/>
  <c r="G11" i="72"/>
  <c r="H11" i="72"/>
  <c r="E12" i="72"/>
  <c r="F12" i="72"/>
  <c r="G12" i="72"/>
  <c r="H12" i="72"/>
  <c r="E13" i="72"/>
  <c r="F13" i="72"/>
  <c r="G13" i="72"/>
  <c r="H13" i="72"/>
  <c r="E14" i="72"/>
  <c r="F14" i="72"/>
  <c r="G14" i="72"/>
  <c r="H14" i="72"/>
  <c r="E15" i="72"/>
  <c r="F15" i="72"/>
  <c r="G15" i="72"/>
  <c r="H15" i="72"/>
  <c r="E10" i="71"/>
  <c r="F10" i="71"/>
  <c r="G10" i="71"/>
  <c r="H10" i="71"/>
  <c r="E11" i="71"/>
  <c r="F11" i="71"/>
  <c r="G11" i="71"/>
  <c r="H11" i="71"/>
  <c r="E12" i="71"/>
  <c r="F12" i="71"/>
  <c r="G12" i="71"/>
  <c r="H12" i="71"/>
  <c r="E13" i="71"/>
  <c r="F13" i="71"/>
  <c r="G13" i="71"/>
  <c r="H13" i="71"/>
  <c r="E14" i="71"/>
  <c r="F14" i="71"/>
  <c r="G14" i="71"/>
  <c r="H14" i="71"/>
  <c r="E15" i="71"/>
  <c r="F15" i="71"/>
  <c r="G15" i="71"/>
  <c r="H15" i="71"/>
  <c r="E10" i="68"/>
  <c r="F10" i="68"/>
  <c r="G10" i="68"/>
  <c r="H10" i="68"/>
  <c r="E11" i="68"/>
  <c r="F11" i="68"/>
  <c r="G11" i="68"/>
  <c r="H11" i="68"/>
  <c r="E12" i="68"/>
  <c r="F12" i="68"/>
  <c r="G12" i="68"/>
  <c r="H12" i="68"/>
  <c r="E13" i="68"/>
  <c r="F13" i="68"/>
  <c r="G13" i="68"/>
  <c r="H13" i="68"/>
  <c r="E14" i="68"/>
  <c r="F14" i="68"/>
  <c r="G14" i="68"/>
  <c r="H14" i="68"/>
  <c r="E15" i="68"/>
  <c r="F15" i="68"/>
  <c r="G15" i="68"/>
  <c r="H15" i="68"/>
  <c r="E10" i="70"/>
  <c r="F10" i="70"/>
  <c r="G10" i="70"/>
  <c r="H10" i="70"/>
  <c r="E11" i="70"/>
  <c r="F11" i="70"/>
  <c r="G11" i="70"/>
  <c r="H11" i="70"/>
  <c r="E12" i="70"/>
  <c r="F12" i="70"/>
  <c r="G12" i="70"/>
  <c r="H12" i="70"/>
  <c r="E13" i="70"/>
  <c r="F13" i="70"/>
  <c r="G13" i="70"/>
  <c r="H13" i="70"/>
  <c r="E14" i="70"/>
  <c r="F14" i="70"/>
  <c r="G14" i="70"/>
  <c r="H14" i="70"/>
  <c r="E15" i="70"/>
  <c r="F15" i="70"/>
  <c r="G15" i="70"/>
  <c r="H15" i="70"/>
  <c r="E15" i="67"/>
  <c r="F15" i="67"/>
  <c r="G15" i="67"/>
  <c r="H15" i="67"/>
  <c r="E15" i="66"/>
  <c r="F15" i="66"/>
  <c r="G15" i="66"/>
  <c r="H15" i="66"/>
  <c r="E15" i="62"/>
  <c r="F15" i="62"/>
  <c r="G15" i="62"/>
  <c r="H15" i="62"/>
  <c r="E15" i="61"/>
  <c r="F15" i="61"/>
  <c r="G15" i="61"/>
  <c r="H15" i="61"/>
  <c r="E15" i="60"/>
  <c r="F15" i="60"/>
  <c r="G15" i="60"/>
  <c r="H15" i="60"/>
  <c r="E15" i="59"/>
  <c r="F15" i="59"/>
  <c r="G15" i="59"/>
  <c r="H15" i="59"/>
  <c r="E15" i="58"/>
  <c r="F15" i="58"/>
  <c r="G15" i="58"/>
  <c r="H15" i="58"/>
  <c r="E15" i="57"/>
  <c r="F15" i="57"/>
  <c r="G15" i="57"/>
  <c r="H15" i="57"/>
  <c r="E10" i="83"/>
  <c r="F10" i="83"/>
  <c r="G10" i="83"/>
  <c r="H10" i="83"/>
  <c r="E11" i="83"/>
  <c r="F11" i="83"/>
  <c r="G11" i="83"/>
  <c r="H11" i="83"/>
  <c r="E12" i="83"/>
  <c r="F12" i="83"/>
  <c r="G12" i="83"/>
  <c r="H12" i="83"/>
  <c r="E13" i="83"/>
  <c r="F13" i="83"/>
  <c r="G13" i="83"/>
  <c r="H13" i="83"/>
  <c r="E14" i="83"/>
  <c r="F14" i="83"/>
  <c r="G14" i="83"/>
  <c r="H14" i="83"/>
  <c r="H9" i="83"/>
  <c r="G9" i="83"/>
  <c r="F9" i="83"/>
  <c r="E9" i="83"/>
  <c r="A1" i="83"/>
  <c r="A2" i="83" s="1"/>
  <c r="E10" i="82"/>
  <c r="F10" i="82"/>
  <c r="G10" i="82"/>
  <c r="H10" i="82"/>
  <c r="E11" i="82"/>
  <c r="F11" i="82"/>
  <c r="G11" i="82"/>
  <c r="H11" i="82"/>
  <c r="E12" i="82"/>
  <c r="F12" i="82"/>
  <c r="G12" i="82"/>
  <c r="H12" i="82"/>
  <c r="E13" i="82"/>
  <c r="F13" i="82"/>
  <c r="G13" i="82"/>
  <c r="H13" i="82"/>
  <c r="E14" i="82"/>
  <c r="F14" i="82"/>
  <c r="G14" i="82"/>
  <c r="H14" i="82"/>
  <c r="H9" i="82"/>
  <c r="G9" i="82"/>
  <c r="F9" i="82"/>
  <c r="E9" i="82"/>
  <c r="A1" i="82"/>
  <c r="A2" i="82" s="1"/>
  <c r="H10" i="81"/>
  <c r="H11" i="81"/>
  <c r="H12" i="81"/>
  <c r="H13" i="81"/>
  <c r="H14" i="81"/>
  <c r="H9" i="81"/>
  <c r="E10" i="81"/>
  <c r="F10" i="81"/>
  <c r="G10" i="81"/>
  <c r="E11" i="81"/>
  <c r="F11" i="81"/>
  <c r="G11" i="81"/>
  <c r="E12" i="81"/>
  <c r="F12" i="81"/>
  <c r="G12" i="81"/>
  <c r="E13" i="81"/>
  <c r="F13" i="81"/>
  <c r="G13" i="81"/>
  <c r="E14" i="81"/>
  <c r="F14" i="81"/>
  <c r="G14" i="81"/>
  <c r="G9" i="81"/>
  <c r="F9" i="81"/>
  <c r="E9" i="81"/>
  <c r="A1" i="81"/>
  <c r="A2" i="81" s="1"/>
  <c r="E10" i="80"/>
  <c r="F10" i="80"/>
  <c r="G10" i="80"/>
  <c r="H10" i="80"/>
  <c r="E11" i="80"/>
  <c r="F11" i="80"/>
  <c r="G11" i="80"/>
  <c r="H11" i="80"/>
  <c r="E12" i="80"/>
  <c r="F12" i="80"/>
  <c r="G12" i="80"/>
  <c r="H12" i="80"/>
  <c r="E13" i="80"/>
  <c r="F13" i="80"/>
  <c r="G13" i="80"/>
  <c r="H13" i="80"/>
  <c r="E14" i="80"/>
  <c r="F14" i="80"/>
  <c r="G14" i="80"/>
  <c r="H14" i="80"/>
  <c r="H9" i="80"/>
  <c r="G9" i="80"/>
  <c r="F9" i="80"/>
  <c r="E9" i="80"/>
  <c r="A1" i="80"/>
  <c r="A2" i="80" s="1"/>
  <c r="E10" i="79"/>
  <c r="F10" i="79"/>
  <c r="G10" i="79"/>
  <c r="H10" i="79"/>
  <c r="E11" i="79"/>
  <c r="F11" i="79"/>
  <c r="G11" i="79"/>
  <c r="H11" i="79"/>
  <c r="E12" i="79"/>
  <c r="F12" i="79"/>
  <c r="G12" i="79"/>
  <c r="H12" i="79"/>
  <c r="E13" i="79"/>
  <c r="F13" i="79"/>
  <c r="G13" i="79"/>
  <c r="H13" i="79"/>
  <c r="E14" i="79"/>
  <c r="F14" i="79"/>
  <c r="G14" i="79"/>
  <c r="H14" i="79"/>
  <c r="H9" i="79"/>
  <c r="G9" i="79"/>
  <c r="F9" i="79"/>
  <c r="E9" i="79"/>
  <c r="A1" i="79"/>
  <c r="A2" i="79" s="1"/>
  <c r="E10" i="78"/>
  <c r="F10" i="78"/>
  <c r="G10" i="78"/>
  <c r="H10" i="78"/>
  <c r="E11" i="78"/>
  <c r="F11" i="78"/>
  <c r="G11" i="78"/>
  <c r="H11" i="78"/>
  <c r="E12" i="78"/>
  <c r="F12" i="78"/>
  <c r="G12" i="78"/>
  <c r="H12" i="78"/>
  <c r="E13" i="78"/>
  <c r="F13" i="78"/>
  <c r="G13" i="78"/>
  <c r="H13" i="78"/>
  <c r="E14" i="78"/>
  <c r="F14" i="78"/>
  <c r="G14" i="78"/>
  <c r="H14" i="78"/>
  <c r="H9" i="78"/>
  <c r="G9" i="78"/>
  <c r="F9" i="78"/>
  <c r="E9" i="78"/>
  <c r="A1" i="78"/>
  <c r="A2" i="78" s="1"/>
  <c r="H9" i="77"/>
  <c r="G9" i="77"/>
  <c r="F9" i="77"/>
  <c r="E9" i="77"/>
  <c r="E15" i="77" s="1"/>
  <c r="A1" i="77"/>
  <c r="A2" i="77" s="1"/>
  <c r="H9" i="76"/>
  <c r="G9" i="76"/>
  <c r="F9" i="76"/>
  <c r="E9" i="76"/>
  <c r="A1" i="76"/>
  <c r="A2" i="76" s="1"/>
  <c r="H9" i="75"/>
  <c r="G9" i="75"/>
  <c r="F9" i="75"/>
  <c r="F16" i="75" s="1"/>
  <c r="E9" i="75"/>
  <c r="E16" i="75" s="1"/>
  <c r="A1" i="75"/>
  <c r="A2" i="75" s="1"/>
  <c r="H9" i="74"/>
  <c r="G9" i="74"/>
  <c r="G16" i="74" s="1"/>
  <c r="F9" i="74"/>
  <c r="E9" i="74"/>
  <c r="A1" i="74"/>
  <c r="A2" i="74" s="1"/>
  <c r="H9" i="73"/>
  <c r="G9" i="73"/>
  <c r="G16" i="73" s="1"/>
  <c r="F9" i="73"/>
  <c r="F16" i="73" s="1"/>
  <c r="E9" i="73"/>
  <c r="A1" i="73"/>
  <c r="A2" i="73" s="1"/>
  <c r="H9" i="72"/>
  <c r="H16" i="72" s="1"/>
  <c r="G9" i="72"/>
  <c r="F9" i="72"/>
  <c r="E9" i="72"/>
  <c r="A1" i="72"/>
  <c r="A2" i="72" s="1"/>
  <c r="H9" i="71"/>
  <c r="G9" i="71"/>
  <c r="F9" i="71"/>
  <c r="E9" i="71"/>
  <c r="E16" i="71" s="1"/>
  <c r="A1" i="71"/>
  <c r="A2" i="71" s="1"/>
  <c r="H9" i="70"/>
  <c r="G9" i="70"/>
  <c r="F9" i="70"/>
  <c r="E9" i="70"/>
  <c r="E16" i="70" s="1"/>
  <c r="A1" i="70"/>
  <c r="A2" i="70" s="1"/>
  <c r="H9" i="68"/>
  <c r="G9" i="68"/>
  <c r="G16" i="68" s="1"/>
  <c r="F9" i="68"/>
  <c r="E9" i="68"/>
  <c r="A1" i="68"/>
  <c r="A2" i="68" s="1"/>
  <c r="E10" i="67"/>
  <c r="F10" i="67"/>
  <c r="G10" i="67"/>
  <c r="H10" i="67"/>
  <c r="E11" i="67"/>
  <c r="F11" i="67"/>
  <c r="G11" i="67"/>
  <c r="H11" i="67"/>
  <c r="E12" i="67"/>
  <c r="F12" i="67"/>
  <c r="G12" i="67"/>
  <c r="H12" i="67"/>
  <c r="E13" i="67"/>
  <c r="F13" i="67"/>
  <c r="G13" i="67"/>
  <c r="H13" i="67"/>
  <c r="E14" i="67"/>
  <c r="F14" i="67"/>
  <c r="G14" i="67"/>
  <c r="H14" i="67"/>
  <c r="H9" i="67"/>
  <c r="G9" i="67"/>
  <c r="F9" i="67"/>
  <c r="E9" i="67"/>
  <c r="A1" i="67"/>
  <c r="A2" i="67" s="1"/>
  <c r="E10" i="66"/>
  <c r="F10" i="66"/>
  <c r="G10" i="66"/>
  <c r="H10" i="66"/>
  <c r="E11" i="66"/>
  <c r="F11" i="66"/>
  <c r="G11" i="66"/>
  <c r="H11" i="66"/>
  <c r="E12" i="66"/>
  <c r="F12" i="66"/>
  <c r="G12" i="66"/>
  <c r="H12" i="66"/>
  <c r="E13" i="66"/>
  <c r="F13" i="66"/>
  <c r="G13" i="66"/>
  <c r="H13" i="66"/>
  <c r="E14" i="66"/>
  <c r="F14" i="66"/>
  <c r="G14" i="66"/>
  <c r="H14" i="66"/>
  <c r="H9" i="66"/>
  <c r="G9" i="66"/>
  <c r="F9" i="66"/>
  <c r="E9" i="66"/>
  <c r="A1" i="66"/>
  <c r="A2" i="66" s="1"/>
  <c r="E11" i="65"/>
  <c r="F11" i="65"/>
  <c r="G11" i="65"/>
  <c r="H11" i="65"/>
  <c r="H10" i="65"/>
  <c r="G10" i="65"/>
  <c r="F10" i="65"/>
  <c r="E10" i="65"/>
  <c r="A1" i="65"/>
  <c r="A2" i="65" s="1"/>
  <c r="E11" i="64"/>
  <c r="F11" i="64"/>
  <c r="G11" i="64"/>
  <c r="H11" i="64"/>
  <c r="H10" i="64"/>
  <c r="G10" i="64"/>
  <c r="F10" i="64"/>
  <c r="E10" i="64"/>
  <c r="A1" i="64"/>
  <c r="A2" i="64" s="1"/>
  <c r="E11" i="63"/>
  <c r="F11" i="63"/>
  <c r="G11" i="63"/>
  <c r="H11" i="63"/>
  <c r="H10" i="63"/>
  <c r="G10" i="63"/>
  <c r="F10" i="63"/>
  <c r="E10" i="63"/>
  <c r="A1" i="63"/>
  <c r="A2" i="63" s="1"/>
  <c r="E11" i="49"/>
  <c r="F11" i="49"/>
  <c r="G11" i="49"/>
  <c r="H11" i="49"/>
  <c r="H10" i="49"/>
  <c r="G10" i="49"/>
  <c r="F10" i="49"/>
  <c r="E10" i="49"/>
  <c r="A1" i="49"/>
  <c r="A2" i="49" s="1"/>
  <c r="A1" i="62"/>
  <c r="A2" i="62" s="1"/>
  <c r="E10" i="62"/>
  <c r="F10" i="62"/>
  <c r="G10" i="62"/>
  <c r="H10" i="62"/>
  <c r="E11" i="62"/>
  <c r="F11" i="62"/>
  <c r="G11" i="62"/>
  <c r="H11" i="62"/>
  <c r="E12" i="62"/>
  <c r="F12" i="62"/>
  <c r="G12" i="62"/>
  <c r="H12" i="62"/>
  <c r="E13" i="62"/>
  <c r="F13" i="62"/>
  <c r="G13" i="62"/>
  <c r="H13" i="62"/>
  <c r="E14" i="62"/>
  <c r="F14" i="62"/>
  <c r="G14" i="62"/>
  <c r="H14" i="62"/>
  <c r="H9" i="62"/>
  <c r="G9" i="62"/>
  <c r="F9" i="62"/>
  <c r="E9" i="62"/>
  <c r="E10" i="61"/>
  <c r="F10" i="61"/>
  <c r="G10" i="61"/>
  <c r="H10" i="61"/>
  <c r="E11" i="61"/>
  <c r="F11" i="61"/>
  <c r="G11" i="61"/>
  <c r="H11" i="61"/>
  <c r="E12" i="61"/>
  <c r="F12" i="61"/>
  <c r="G12" i="61"/>
  <c r="H12" i="61"/>
  <c r="E13" i="61"/>
  <c r="F13" i="61"/>
  <c r="G13" i="61"/>
  <c r="H13" i="61"/>
  <c r="E14" i="61"/>
  <c r="F14" i="61"/>
  <c r="G14" i="61"/>
  <c r="H14" i="61"/>
  <c r="H9" i="61"/>
  <c r="G9" i="61"/>
  <c r="F9" i="61"/>
  <c r="E9" i="61"/>
  <c r="A1" i="61"/>
  <c r="A2" i="61" s="1"/>
  <c r="E10" i="60"/>
  <c r="F10" i="60"/>
  <c r="G10" i="60"/>
  <c r="H10" i="60"/>
  <c r="E11" i="60"/>
  <c r="F11" i="60"/>
  <c r="G11" i="60"/>
  <c r="H11" i="60"/>
  <c r="E12" i="60"/>
  <c r="F12" i="60"/>
  <c r="G12" i="60"/>
  <c r="H12" i="60"/>
  <c r="E13" i="60"/>
  <c r="F13" i="60"/>
  <c r="G13" i="60"/>
  <c r="H13" i="60"/>
  <c r="E14" i="60"/>
  <c r="F14" i="60"/>
  <c r="G14" i="60"/>
  <c r="H14" i="60"/>
  <c r="H9" i="60"/>
  <c r="G9" i="60"/>
  <c r="F9" i="60"/>
  <c r="E9" i="60"/>
  <c r="A1" i="60"/>
  <c r="A2" i="60" s="1"/>
  <c r="E10" i="59"/>
  <c r="F10" i="59"/>
  <c r="G10" i="59"/>
  <c r="H10" i="59"/>
  <c r="E11" i="59"/>
  <c r="F11" i="59"/>
  <c r="G11" i="59"/>
  <c r="H11" i="59"/>
  <c r="E12" i="59"/>
  <c r="F12" i="59"/>
  <c r="G12" i="59"/>
  <c r="H12" i="59"/>
  <c r="E13" i="59"/>
  <c r="F13" i="59"/>
  <c r="G13" i="59"/>
  <c r="H13" i="59"/>
  <c r="E14" i="59"/>
  <c r="F14" i="59"/>
  <c r="G14" i="59"/>
  <c r="H14" i="59"/>
  <c r="H9" i="59"/>
  <c r="G9" i="59"/>
  <c r="F9" i="59"/>
  <c r="E9" i="59"/>
  <c r="A1" i="59"/>
  <c r="A2" i="59" s="1"/>
  <c r="E10" i="58"/>
  <c r="F10" i="58"/>
  <c r="G10" i="58"/>
  <c r="H10" i="58"/>
  <c r="E11" i="58"/>
  <c r="F11" i="58"/>
  <c r="G11" i="58"/>
  <c r="H11" i="58"/>
  <c r="E12" i="58"/>
  <c r="F12" i="58"/>
  <c r="G12" i="58"/>
  <c r="H12" i="58"/>
  <c r="E13" i="58"/>
  <c r="F13" i="58"/>
  <c r="G13" i="58"/>
  <c r="H13" i="58"/>
  <c r="E14" i="58"/>
  <c r="F14" i="58"/>
  <c r="G14" i="58"/>
  <c r="H14" i="58"/>
  <c r="H9" i="58"/>
  <c r="G9" i="58"/>
  <c r="F9" i="58"/>
  <c r="E9" i="58"/>
  <c r="A1" i="58"/>
  <c r="A2" i="58" s="1"/>
  <c r="E10" i="57"/>
  <c r="F10" i="57"/>
  <c r="G10" i="57"/>
  <c r="H10" i="57"/>
  <c r="E11" i="57"/>
  <c r="F11" i="57"/>
  <c r="G11" i="57"/>
  <c r="H11" i="57"/>
  <c r="E12" i="57"/>
  <c r="F12" i="57"/>
  <c r="G12" i="57"/>
  <c r="H12" i="57"/>
  <c r="E13" i="57"/>
  <c r="F13" i="57"/>
  <c r="G13" i="57"/>
  <c r="H13" i="57"/>
  <c r="E14" i="57"/>
  <c r="F14" i="57"/>
  <c r="G14" i="57"/>
  <c r="H14" i="57"/>
  <c r="H9" i="57"/>
  <c r="G9" i="57"/>
  <c r="F9" i="57"/>
  <c r="E9" i="57"/>
  <c r="A1" i="57"/>
  <c r="A2" i="57" s="1"/>
  <c r="E10" i="56"/>
  <c r="F10" i="56"/>
  <c r="G10" i="56"/>
  <c r="H10" i="56"/>
  <c r="E11" i="56"/>
  <c r="F11" i="56"/>
  <c r="G11" i="56"/>
  <c r="H11" i="56"/>
  <c r="E12" i="56"/>
  <c r="F12" i="56"/>
  <c r="G12" i="56"/>
  <c r="H12" i="56"/>
  <c r="E13" i="56"/>
  <c r="F13" i="56"/>
  <c r="G13" i="56"/>
  <c r="H13" i="56"/>
  <c r="E14" i="56"/>
  <c r="F14" i="56"/>
  <c r="G14" i="56"/>
  <c r="H14" i="56"/>
  <c r="H9" i="56"/>
  <c r="G9" i="56"/>
  <c r="F9" i="56"/>
  <c r="E9" i="56"/>
  <c r="A1" i="56"/>
  <c r="A2" i="56" s="1"/>
  <c r="E10" i="55"/>
  <c r="F10" i="55"/>
  <c r="G10" i="55"/>
  <c r="H10" i="55"/>
  <c r="E11" i="55"/>
  <c r="F11" i="55"/>
  <c r="G11" i="55"/>
  <c r="H11" i="55"/>
  <c r="E12" i="55"/>
  <c r="F12" i="55"/>
  <c r="G12" i="55"/>
  <c r="H12" i="55"/>
  <c r="E13" i="55"/>
  <c r="F13" i="55"/>
  <c r="G13" i="55"/>
  <c r="H13" i="55"/>
  <c r="E14" i="55"/>
  <c r="F14" i="55"/>
  <c r="G14" i="55"/>
  <c r="H14" i="55"/>
  <c r="H9" i="55"/>
  <c r="G9" i="55"/>
  <c r="F9" i="55"/>
  <c r="E9" i="55"/>
  <c r="A1" i="55"/>
  <c r="A2" i="55" s="1"/>
  <c r="E10" i="54"/>
  <c r="F10" i="54"/>
  <c r="G10" i="54"/>
  <c r="H10" i="54"/>
  <c r="E11" i="54"/>
  <c r="F11" i="54"/>
  <c r="G11" i="54"/>
  <c r="H11" i="54"/>
  <c r="E12" i="54"/>
  <c r="F12" i="54"/>
  <c r="G12" i="54"/>
  <c r="H12" i="54"/>
  <c r="E13" i="54"/>
  <c r="F13" i="54"/>
  <c r="G13" i="54"/>
  <c r="H13" i="54"/>
  <c r="E14" i="54"/>
  <c r="F14" i="54"/>
  <c r="G14" i="54"/>
  <c r="H14" i="54"/>
  <c r="H9" i="54"/>
  <c r="G9" i="54"/>
  <c r="F9" i="54"/>
  <c r="E9" i="54"/>
  <c r="A1" i="54"/>
  <c r="A2" i="54" s="1"/>
  <c r="E10" i="53"/>
  <c r="F10" i="53"/>
  <c r="G10" i="53"/>
  <c r="H10" i="53"/>
  <c r="E11" i="53"/>
  <c r="F11" i="53"/>
  <c r="G11" i="53"/>
  <c r="H11" i="53"/>
  <c r="E12" i="53"/>
  <c r="F12" i="53"/>
  <c r="G12" i="53"/>
  <c r="H12" i="53"/>
  <c r="E13" i="53"/>
  <c r="F13" i="53"/>
  <c r="G13" i="53"/>
  <c r="H13" i="53"/>
  <c r="E14" i="53"/>
  <c r="F14" i="53"/>
  <c r="G14" i="53"/>
  <c r="H14" i="53"/>
  <c r="H9" i="53"/>
  <c r="G9" i="53"/>
  <c r="F9" i="53"/>
  <c r="E9" i="53"/>
  <c r="A1" i="53"/>
  <c r="A2" i="53" s="1"/>
  <c r="E10" i="52"/>
  <c r="F10" i="52"/>
  <c r="G10" i="52"/>
  <c r="H10" i="52"/>
  <c r="E11" i="52"/>
  <c r="F11" i="52"/>
  <c r="G11" i="52"/>
  <c r="H11" i="52"/>
  <c r="E12" i="52"/>
  <c r="F12" i="52"/>
  <c r="G12" i="52"/>
  <c r="H12" i="52"/>
  <c r="E13" i="52"/>
  <c r="F13" i="52"/>
  <c r="G13" i="52"/>
  <c r="H13" i="52"/>
  <c r="E14" i="52"/>
  <c r="F14" i="52"/>
  <c r="G14" i="52"/>
  <c r="H14" i="52"/>
  <c r="H9" i="52"/>
  <c r="G9" i="52"/>
  <c r="F9" i="52"/>
  <c r="E9" i="52"/>
  <c r="A1" i="52"/>
  <c r="A2" i="52" s="1"/>
  <c r="E10" i="51"/>
  <c r="F10" i="51"/>
  <c r="G10" i="51"/>
  <c r="H10" i="51"/>
  <c r="E11" i="51"/>
  <c r="F11" i="51"/>
  <c r="G11" i="51"/>
  <c r="H11" i="51"/>
  <c r="E12" i="51"/>
  <c r="F12" i="51"/>
  <c r="G12" i="51"/>
  <c r="H12" i="51"/>
  <c r="E13" i="51"/>
  <c r="F13" i="51"/>
  <c r="G13" i="51"/>
  <c r="H13" i="51"/>
  <c r="E14" i="51"/>
  <c r="F14" i="51"/>
  <c r="G14" i="51"/>
  <c r="H14" i="51"/>
  <c r="H9" i="51"/>
  <c r="G9" i="51"/>
  <c r="F9" i="51"/>
  <c r="E9" i="51"/>
  <c r="A1" i="51"/>
  <c r="A2" i="51" s="1"/>
  <c r="E10" i="50"/>
  <c r="F10" i="50"/>
  <c r="G10" i="50"/>
  <c r="H10" i="50"/>
  <c r="E11" i="50"/>
  <c r="F11" i="50"/>
  <c r="G11" i="50"/>
  <c r="H11" i="50"/>
  <c r="E12" i="50"/>
  <c r="F12" i="50"/>
  <c r="G12" i="50"/>
  <c r="H12" i="50"/>
  <c r="E13" i="50"/>
  <c r="F13" i="50"/>
  <c r="G13" i="50"/>
  <c r="H13" i="50"/>
  <c r="E14" i="50"/>
  <c r="F14" i="50"/>
  <c r="G14" i="50"/>
  <c r="H14" i="50"/>
  <c r="H9" i="50"/>
  <c r="G9" i="50"/>
  <c r="F9" i="50"/>
  <c r="E9" i="50"/>
  <c r="A1" i="50"/>
  <c r="A2" i="50" s="1"/>
  <c r="F16" i="59" l="1"/>
  <c r="H16" i="61"/>
  <c r="H16" i="62"/>
  <c r="E16" i="66"/>
  <c r="E16" i="58"/>
  <c r="G16" i="60"/>
  <c r="H14" i="90"/>
  <c r="G7" i="84"/>
  <c r="G11" i="84"/>
  <c r="F14" i="90"/>
  <c r="E14" i="89"/>
  <c r="G16" i="58"/>
  <c r="E16" i="60"/>
  <c r="F15" i="52"/>
  <c r="H15" i="54"/>
  <c r="F15" i="56"/>
  <c r="F16" i="67"/>
  <c r="E16" i="68"/>
  <c r="G16" i="71"/>
  <c r="G16" i="75"/>
  <c r="G16" i="66"/>
  <c r="H16" i="59"/>
  <c r="F16" i="61"/>
  <c r="F16" i="62"/>
  <c r="H16" i="67"/>
  <c r="H14" i="87"/>
  <c r="F15" i="50"/>
  <c r="E15" i="51"/>
  <c r="E15" i="55"/>
  <c r="F16" i="57"/>
  <c r="F16" i="58"/>
  <c r="E16" i="59"/>
  <c r="H16" i="60"/>
  <c r="G16" i="61"/>
  <c r="G16" i="62"/>
  <c r="G12" i="63"/>
  <c r="F12" i="64"/>
  <c r="E12" i="65"/>
  <c r="H16" i="66"/>
  <c r="G16" i="67"/>
  <c r="G14" i="87"/>
  <c r="E15" i="53"/>
  <c r="H16" i="57"/>
  <c r="H16" i="58"/>
  <c r="G16" i="59"/>
  <c r="F16" i="60"/>
  <c r="I16" i="60" s="1"/>
  <c r="B13" i="60" s="1"/>
  <c r="E16" i="61"/>
  <c r="E16" i="62"/>
  <c r="F12" i="49"/>
  <c r="E12" i="63"/>
  <c r="G12" i="65"/>
  <c r="F16" i="66"/>
  <c r="E16" i="67"/>
  <c r="E15" i="80"/>
  <c r="G23" i="84"/>
  <c r="G27" i="84"/>
  <c r="E14" i="87"/>
  <c r="G14" i="89"/>
  <c r="E14" i="91"/>
  <c r="G16" i="57"/>
  <c r="F14" i="87"/>
  <c r="F16" i="68"/>
  <c r="H16" i="71"/>
  <c r="E16" i="73"/>
  <c r="E16" i="76"/>
  <c r="G15" i="52"/>
  <c r="F15" i="53"/>
  <c r="G12" i="49"/>
  <c r="F12" i="63"/>
  <c r="E12" i="64"/>
  <c r="F15" i="80"/>
  <c r="E15" i="81"/>
  <c r="G15" i="83"/>
  <c r="E16" i="74"/>
  <c r="H16" i="76"/>
  <c r="H15" i="77"/>
  <c r="F11" i="84"/>
  <c r="F23" i="84"/>
  <c r="F27" i="84"/>
  <c r="E16" i="57"/>
  <c r="H16" i="70"/>
  <c r="H16" i="68"/>
  <c r="E16" i="72"/>
  <c r="H16" i="74"/>
  <c r="G16" i="76"/>
  <c r="F15" i="51"/>
  <c r="E15" i="52"/>
  <c r="G15" i="54"/>
  <c r="E15" i="56"/>
  <c r="E12" i="49"/>
  <c r="F12" i="65"/>
  <c r="E15" i="79"/>
  <c r="E15" i="83"/>
  <c r="G16" i="70"/>
  <c r="F16" i="76"/>
  <c r="E14" i="88"/>
  <c r="G14" i="91"/>
  <c r="H14" i="91"/>
  <c r="F14" i="91"/>
  <c r="E14" i="90"/>
  <c r="G14" i="90"/>
  <c r="F14" i="89"/>
  <c r="H14" i="89"/>
  <c r="G14" i="88"/>
  <c r="H14" i="88"/>
  <c r="F14" i="88"/>
  <c r="H23" i="84"/>
  <c r="H7" i="84"/>
  <c r="F15" i="84"/>
  <c r="F19" i="84"/>
  <c r="G15" i="84"/>
  <c r="G19" i="84"/>
  <c r="H27" i="84"/>
  <c r="I27" i="84"/>
  <c r="I23" i="84"/>
  <c r="H19" i="84"/>
  <c r="I19" i="84"/>
  <c r="H15" i="84"/>
  <c r="I15" i="84"/>
  <c r="I11" i="84"/>
  <c r="H11" i="84"/>
  <c r="F7" i="84"/>
  <c r="I7" i="84"/>
  <c r="H15" i="82"/>
  <c r="F15" i="81"/>
  <c r="G15" i="81"/>
  <c r="F15" i="79"/>
  <c r="E15" i="78"/>
  <c r="G15" i="77"/>
  <c r="F15" i="77"/>
  <c r="H16" i="75"/>
  <c r="F16" i="74"/>
  <c r="H16" i="73"/>
  <c r="G16" i="72"/>
  <c r="F16" i="72"/>
  <c r="F16" i="71"/>
  <c r="F16" i="70"/>
  <c r="H15" i="83"/>
  <c r="F15" i="83"/>
  <c r="E15" i="82"/>
  <c r="G15" i="82"/>
  <c r="F15" i="82"/>
  <c r="H15" i="81"/>
  <c r="G15" i="80"/>
  <c r="H15" i="80"/>
  <c r="G15" i="79"/>
  <c r="H15" i="79"/>
  <c r="G15" i="78"/>
  <c r="H15" i="78"/>
  <c r="F15" i="78"/>
  <c r="H12" i="65"/>
  <c r="G12" i="64"/>
  <c r="H12" i="64"/>
  <c r="H12" i="63"/>
  <c r="H12" i="49"/>
  <c r="G15" i="56"/>
  <c r="H15" i="56"/>
  <c r="G15" i="55"/>
  <c r="H15" i="55"/>
  <c r="F15" i="55"/>
  <c r="E15" i="54"/>
  <c r="F15" i="54"/>
  <c r="G15" i="53"/>
  <c r="H15" i="53"/>
  <c r="H15" i="52"/>
  <c r="G15" i="51"/>
  <c r="H15" i="51"/>
  <c r="G15" i="50"/>
  <c r="H15" i="50"/>
  <c r="E15" i="50"/>
  <c r="I16" i="75" l="1"/>
  <c r="B10" i="75" s="1"/>
  <c r="I15" i="52"/>
  <c r="B10" i="52" s="1"/>
  <c r="I15" i="77"/>
  <c r="B14" i="77" s="1"/>
  <c r="I14" i="88"/>
  <c r="B11" i="88" s="1"/>
  <c r="I12" i="49"/>
  <c r="B10" i="49" s="1"/>
  <c r="I16" i="61"/>
  <c r="C15" i="61" s="1"/>
  <c r="I16" i="57"/>
  <c r="C11" i="57" s="1"/>
  <c r="I16" i="71"/>
  <c r="C14" i="71" s="1"/>
  <c r="I16" i="74"/>
  <c r="C12" i="74" s="1"/>
  <c r="I16" i="73"/>
  <c r="B14" i="73" s="1"/>
  <c r="I12" i="65"/>
  <c r="C10" i="65" s="1"/>
  <c r="I16" i="67"/>
  <c r="C11" i="67" s="1"/>
  <c r="I15" i="83"/>
  <c r="C13" i="83" s="1"/>
  <c r="I16" i="68"/>
  <c r="C9" i="68" s="1"/>
  <c r="I16" i="76"/>
  <c r="B14" i="76" s="1"/>
  <c r="I16" i="66"/>
  <c r="B15" i="66" s="1"/>
  <c r="I16" i="62"/>
  <c r="C11" i="62" s="1"/>
  <c r="I15" i="80"/>
  <c r="C9" i="80" s="1"/>
  <c r="J23" i="84"/>
  <c r="I16" i="59"/>
  <c r="I15" i="51"/>
  <c r="B9" i="51" s="1"/>
  <c r="I12" i="63"/>
  <c r="B10" i="63" s="1"/>
  <c r="I15" i="79"/>
  <c r="B13" i="79" s="1"/>
  <c r="B10" i="67"/>
  <c r="I15" i="56"/>
  <c r="C13" i="56" s="1"/>
  <c r="I15" i="82"/>
  <c r="C13" i="82" s="1"/>
  <c r="C14" i="67"/>
  <c r="B14" i="67"/>
  <c r="I14" i="90"/>
  <c r="C10" i="90" s="1"/>
  <c r="I15" i="54"/>
  <c r="C13" i="54" s="1"/>
  <c r="I15" i="81"/>
  <c r="B11" i="81" s="1"/>
  <c r="C10" i="67"/>
  <c r="D10" i="67" s="1"/>
  <c r="I16" i="72"/>
  <c r="B11" i="72" s="1"/>
  <c r="I15" i="50"/>
  <c r="C11" i="50" s="1"/>
  <c r="I15" i="53"/>
  <c r="B10" i="53" s="1"/>
  <c r="I16" i="70"/>
  <c r="C10" i="70" s="1"/>
  <c r="I14" i="91"/>
  <c r="C9" i="91" s="1"/>
  <c r="B9" i="54"/>
  <c r="B13" i="54"/>
  <c r="C12" i="54"/>
  <c r="I15" i="55"/>
  <c r="C11" i="55" s="1"/>
  <c r="I15" i="78"/>
  <c r="C14" i="78" s="1"/>
  <c r="C10" i="71"/>
  <c r="C15" i="71"/>
  <c r="B14" i="71"/>
  <c r="D14" i="71" s="1"/>
  <c r="B10" i="71"/>
  <c r="B15" i="71"/>
  <c r="B10" i="91"/>
  <c r="B10" i="90"/>
  <c r="D10" i="90" s="1"/>
  <c r="I14" i="89"/>
  <c r="C9" i="89" s="1"/>
  <c r="B9" i="88"/>
  <c r="B12" i="88"/>
  <c r="C9" i="88"/>
  <c r="D9" i="88" s="1"/>
  <c r="I14" i="87"/>
  <c r="C9" i="87" s="1"/>
  <c r="J11" i="84"/>
  <c r="J7" i="84"/>
  <c r="C9" i="84" s="1"/>
  <c r="J19" i="84"/>
  <c r="J27" i="84"/>
  <c r="J15" i="84"/>
  <c r="D6" i="84"/>
  <c r="B13" i="77"/>
  <c r="C15" i="76"/>
  <c r="C12" i="76"/>
  <c r="C10" i="76"/>
  <c r="B9" i="75"/>
  <c r="B11" i="75"/>
  <c r="B13" i="75"/>
  <c r="B12" i="75"/>
  <c r="B14" i="75"/>
  <c r="C14" i="75"/>
  <c r="C13" i="75"/>
  <c r="C15" i="75"/>
  <c r="C10" i="75"/>
  <c r="B15" i="75"/>
  <c r="C13" i="74"/>
  <c r="C9" i="73"/>
  <c r="C14" i="72"/>
  <c r="B9" i="72"/>
  <c r="C15" i="72"/>
  <c r="B12" i="72"/>
  <c r="C10" i="72"/>
  <c r="C11" i="72"/>
  <c r="D11" i="72" s="1"/>
  <c r="C9" i="72"/>
  <c r="B13" i="72"/>
  <c r="B10" i="72"/>
  <c r="B15" i="72"/>
  <c r="C9" i="71"/>
  <c r="B9" i="70"/>
  <c r="B12" i="57"/>
  <c r="C13" i="57"/>
  <c r="C14" i="57"/>
  <c r="B15" i="59"/>
  <c r="C15" i="59"/>
  <c r="B15" i="60"/>
  <c r="C15" i="60"/>
  <c r="C15" i="62"/>
  <c r="C15" i="66"/>
  <c r="D15" i="66" s="1"/>
  <c r="C9" i="59"/>
  <c r="C10" i="59"/>
  <c r="B12" i="59"/>
  <c r="B13" i="59"/>
  <c r="C12" i="59"/>
  <c r="B10" i="59"/>
  <c r="D10" i="59" s="1"/>
  <c r="C13" i="59"/>
  <c r="B11" i="59"/>
  <c r="B9" i="59"/>
  <c r="I16" i="58"/>
  <c r="C13" i="58" s="1"/>
  <c r="C14" i="82"/>
  <c r="B12" i="82"/>
  <c r="C9" i="79"/>
  <c r="C10" i="79"/>
  <c r="C9" i="67"/>
  <c r="C11" i="66"/>
  <c r="C9" i="66"/>
  <c r="C14" i="66"/>
  <c r="C10" i="66"/>
  <c r="B13" i="66"/>
  <c r="B10" i="66"/>
  <c r="C12" i="66"/>
  <c r="B11" i="66"/>
  <c r="B12" i="66"/>
  <c r="B14" i="66"/>
  <c r="C13" i="66"/>
  <c r="B9" i="66"/>
  <c r="B11" i="65"/>
  <c r="I12" i="64"/>
  <c r="C10" i="64" s="1"/>
  <c r="C11" i="63"/>
  <c r="C11" i="49"/>
  <c r="C14" i="61"/>
  <c r="C10" i="61"/>
  <c r="B9" i="61"/>
  <c r="B10" i="61"/>
  <c r="D10" i="61" s="1"/>
  <c r="C12" i="61"/>
  <c r="B12" i="61"/>
  <c r="C12" i="60"/>
  <c r="B11" i="60"/>
  <c r="C9" i="60"/>
  <c r="B10" i="60"/>
  <c r="B9" i="60"/>
  <c r="C13" i="60"/>
  <c r="D13" i="60" s="1"/>
  <c r="B12" i="60"/>
  <c r="C14" i="60"/>
  <c r="C10" i="60"/>
  <c r="B14" i="60"/>
  <c r="C11" i="60"/>
  <c r="B14" i="59"/>
  <c r="C11" i="59"/>
  <c r="C14" i="59"/>
  <c r="D9" i="59"/>
  <c r="B14" i="56"/>
  <c r="B13" i="56"/>
  <c r="C12" i="55"/>
  <c r="C14" i="54"/>
  <c r="C9" i="54"/>
  <c r="D9" i="54" s="1"/>
  <c r="C13" i="52"/>
  <c r="B13" i="52"/>
  <c r="B12" i="52"/>
  <c r="C14" i="52"/>
  <c r="C10" i="52"/>
  <c r="D10" i="52" s="1"/>
  <c r="C10" i="51"/>
  <c r="B9" i="50"/>
  <c r="C13" i="89" l="1"/>
  <c r="C11" i="54"/>
  <c r="C14" i="53"/>
  <c r="B10" i="65"/>
  <c r="D10" i="65" s="1"/>
  <c r="C14" i="79"/>
  <c r="C14" i="81"/>
  <c r="C9" i="57"/>
  <c r="C10" i="57"/>
  <c r="C15" i="57"/>
  <c r="B14" i="57"/>
  <c r="C14" i="76"/>
  <c r="D14" i="76" s="1"/>
  <c r="B15" i="76"/>
  <c r="C13" i="76"/>
  <c r="C11" i="77"/>
  <c r="B10" i="76"/>
  <c r="D10" i="76" s="1"/>
  <c r="B14" i="52"/>
  <c r="C9" i="52"/>
  <c r="D9" i="52" s="1"/>
  <c r="B9" i="52"/>
  <c r="B14" i="54"/>
  <c r="B11" i="61"/>
  <c r="D11" i="61" s="1"/>
  <c r="B13" i="61"/>
  <c r="C11" i="61"/>
  <c r="C11" i="65"/>
  <c r="B10" i="79"/>
  <c r="B12" i="81"/>
  <c r="C11" i="82"/>
  <c r="B15" i="61"/>
  <c r="D15" i="61" s="1"/>
  <c r="B9" i="57"/>
  <c r="B13" i="57"/>
  <c r="B11" i="57"/>
  <c r="C12" i="57"/>
  <c r="B12" i="73"/>
  <c r="B9" i="76"/>
  <c r="B11" i="76"/>
  <c r="B9" i="77"/>
  <c r="B11" i="54"/>
  <c r="D11" i="54" s="1"/>
  <c r="B14" i="50"/>
  <c r="C11" i="52"/>
  <c r="C12" i="52"/>
  <c r="B11" i="52"/>
  <c r="B12" i="54"/>
  <c r="B10" i="54"/>
  <c r="C10" i="58"/>
  <c r="C13" i="61"/>
  <c r="C9" i="61"/>
  <c r="D9" i="61" s="1"/>
  <c r="B14" i="61"/>
  <c r="B12" i="62"/>
  <c r="B11" i="79"/>
  <c r="B10" i="81"/>
  <c r="C12" i="83"/>
  <c r="B10" i="57"/>
  <c r="B15" i="57"/>
  <c r="D15" i="57" s="1"/>
  <c r="B14" i="72"/>
  <c r="D14" i="72" s="1"/>
  <c r="C13" i="72"/>
  <c r="C12" i="72"/>
  <c r="C11" i="73"/>
  <c r="C11" i="75"/>
  <c r="D11" i="75" s="1"/>
  <c r="C12" i="75"/>
  <c r="C9" i="75"/>
  <c r="C9" i="76"/>
  <c r="B13" i="76"/>
  <c r="D13" i="76" s="1"/>
  <c r="C12" i="77"/>
  <c r="B11" i="90"/>
  <c r="C11" i="76"/>
  <c r="B12" i="76"/>
  <c r="D12" i="76" s="1"/>
  <c r="B12" i="77"/>
  <c r="C10" i="54"/>
  <c r="D14" i="67"/>
  <c r="D13" i="57"/>
  <c r="C13" i="51"/>
  <c r="B12" i="58"/>
  <c r="C13" i="62"/>
  <c r="B14" i="62"/>
  <c r="B11" i="49"/>
  <c r="B9" i="78"/>
  <c r="B14" i="83"/>
  <c r="B15" i="62"/>
  <c r="B15" i="70"/>
  <c r="C14" i="74"/>
  <c r="B12" i="51"/>
  <c r="B10" i="51"/>
  <c r="B11" i="51"/>
  <c r="B10" i="62"/>
  <c r="C10" i="62"/>
  <c r="C11" i="78"/>
  <c r="B9" i="83"/>
  <c r="C11" i="83"/>
  <c r="C14" i="51"/>
  <c r="C9" i="62"/>
  <c r="C10" i="49"/>
  <c r="D10" i="49" s="1"/>
  <c r="B13" i="83"/>
  <c r="C9" i="83"/>
  <c r="D9" i="83" s="1"/>
  <c r="B11" i="74"/>
  <c r="B13" i="51"/>
  <c r="B13" i="53"/>
  <c r="B14" i="78"/>
  <c r="D14" i="78" s="1"/>
  <c r="C10" i="74"/>
  <c r="C11" i="74"/>
  <c r="D12" i="77"/>
  <c r="C13" i="88"/>
  <c r="C12" i="88"/>
  <c r="D12" i="88" s="1"/>
  <c r="C11" i="89"/>
  <c r="B12" i="91"/>
  <c r="B13" i="50"/>
  <c r="C11" i="51"/>
  <c r="B14" i="55"/>
  <c r="B10" i="58"/>
  <c r="D10" i="58" s="1"/>
  <c r="C12" i="62"/>
  <c r="D12" i="62" s="1"/>
  <c r="B13" i="62"/>
  <c r="D13" i="62" s="1"/>
  <c r="C14" i="62"/>
  <c r="D11" i="49"/>
  <c r="B9" i="67"/>
  <c r="D9" i="67" s="1"/>
  <c r="B12" i="78"/>
  <c r="B14" i="79"/>
  <c r="C12" i="79"/>
  <c r="B9" i="79"/>
  <c r="D9" i="79" s="1"/>
  <c r="C12" i="80"/>
  <c r="B13" i="81"/>
  <c r="C14" i="83"/>
  <c r="C10" i="83"/>
  <c r="B12" i="83"/>
  <c r="D12" i="83" s="1"/>
  <c r="B14" i="70"/>
  <c r="B9" i="74"/>
  <c r="B14" i="74"/>
  <c r="D14" i="74" s="1"/>
  <c r="B12" i="74"/>
  <c r="D12" i="74" s="1"/>
  <c r="C10" i="77"/>
  <c r="C9" i="77"/>
  <c r="C13" i="77"/>
  <c r="D13" i="77" s="1"/>
  <c r="C10" i="88"/>
  <c r="D10" i="88" s="1"/>
  <c r="B10" i="88"/>
  <c r="B9" i="89"/>
  <c r="D9" i="89" s="1"/>
  <c r="C13" i="91"/>
  <c r="C12" i="67"/>
  <c r="C13" i="71"/>
  <c r="B15" i="67"/>
  <c r="C12" i="51"/>
  <c r="D12" i="51" s="1"/>
  <c r="B13" i="67"/>
  <c r="B11" i="67"/>
  <c r="D11" i="67" s="1"/>
  <c r="B12" i="67"/>
  <c r="C9" i="58"/>
  <c r="C13" i="78"/>
  <c r="C13" i="80"/>
  <c r="C9" i="74"/>
  <c r="C15" i="74"/>
  <c r="D13" i="51"/>
  <c r="C10" i="55"/>
  <c r="B14" i="58"/>
  <c r="B11" i="58"/>
  <c r="B9" i="62"/>
  <c r="D9" i="62" s="1"/>
  <c r="B11" i="62"/>
  <c r="D11" i="62" s="1"/>
  <c r="C9" i="78"/>
  <c r="C11" i="79"/>
  <c r="C13" i="79"/>
  <c r="D13" i="79" s="1"/>
  <c r="B12" i="79"/>
  <c r="D12" i="79" s="1"/>
  <c r="C10" i="81"/>
  <c r="C13" i="81"/>
  <c r="D13" i="81" s="1"/>
  <c r="B11" i="83"/>
  <c r="B10" i="83"/>
  <c r="D12" i="59"/>
  <c r="B9" i="71"/>
  <c r="D9" i="71" s="1"/>
  <c r="B13" i="74"/>
  <c r="B15" i="74"/>
  <c r="B10" i="74"/>
  <c r="C14" i="77"/>
  <c r="D14" i="77" s="1"/>
  <c r="B11" i="77"/>
  <c r="D11" i="77" s="1"/>
  <c r="B10" i="77"/>
  <c r="D10" i="77" s="1"/>
  <c r="B13" i="88"/>
  <c r="C11" i="88"/>
  <c r="D11" i="88" s="1"/>
  <c r="C10" i="89"/>
  <c r="C12" i="71"/>
  <c r="B13" i="71"/>
  <c r="B12" i="71"/>
  <c r="C11" i="71"/>
  <c r="B11" i="71"/>
  <c r="C13" i="67"/>
  <c r="B14" i="51"/>
  <c r="C15" i="67"/>
  <c r="B14" i="53"/>
  <c r="C9" i="53"/>
  <c r="B9" i="53"/>
  <c r="D12" i="54"/>
  <c r="C10" i="63"/>
  <c r="C14" i="80"/>
  <c r="C11" i="80"/>
  <c r="B14" i="80"/>
  <c r="D14" i="80" s="1"/>
  <c r="C12" i="82"/>
  <c r="B13" i="82"/>
  <c r="C10" i="82"/>
  <c r="B13" i="70"/>
  <c r="B12" i="70"/>
  <c r="B11" i="70"/>
  <c r="B10" i="70"/>
  <c r="D10" i="70" s="1"/>
  <c r="B15" i="73"/>
  <c r="B13" i="73"/>
  <c r="B10" i="73"/>
  <c r="D13" i="71"/>
  <c r="C11" i="53"/>
  <c r="C12" i="53"/>
  <c r="B11" i="53"/>
  <c r="B11" i="63"/>
  <c r="B12" i="63" s="1"/>
  <c r="C10" i="80"/>
  <c r="B11" i="80"/>
  <c r="B12" i="80"/>
  <c r="B10" i="82"/>
  <c r="D10" i="82" s="1"/>
  <c r="B14" i="82"/>
  <c r="D14" i="82" s="1"/>
  <c r="C9" i="82"/>
  <c r="C9" i="70"/>
  <c r="C15" i="70"/>
  <c r="D15" i="70" s="1"/>
  <c r="C14" i="70"/>
  <c r="D14" i="70" s="1"/>
  <c r="C13" i="70"/>
  <c r="C10" i="73"/>
  <c r="C15" i="73"/>
  <c r="B11" i="73"/>
  <c r="D11" i="73" s="1"/>
  <c r="C12" i="73"/>
  <c r="C13" i="68"/>
  <c r="C9" i="51"/>
  <c r="D9" i="51" s="1"/>
  <c r="C10" i="53"/>
  <c r="D10" i="53" s="1"/>
  <c r="B12" i="53"/>
  <c r="C13" i="53"/>
  <c r="B10" i="80"/>
  <c r="B13" i="80"/>
  <c r="D13" i="80" s="1"/>
  <c r="B9" i="82"/>
  <c r="B11" i="82"/>
  <c r="D9" i="57"/>
  <c r="D14" i="57"/>
  <c r="C12" i="70"/>
  <c r="C11" i="70"/>
  <c r="C14" i="73"/>
  <c r="D14" i="73" s="1"/>
  <c r="C13" i="73"/>
  <c r="D13" i="73" s="1"/>
  <c r="B9" i="73"/>
  <c r="D10" i="71"/>
  <c r="B10" i="56"/>
  <c r="C11" i="68"/>
  <c r="C15" i="68"/>
  <c r="C11" i="58"/>
  <c r="C12" i="58"/>
  <c r="D12" i="58" s="1"/>
  <c r="B9" i="58"/>
  <c r="D9" i="58" s="1"/>
  <c r="D12" i="57"/>
  <c r="B9" i="80"/>
  <c r="D9" i="80" s="1"/>
  <c r="B11" i="91"/>
  <c r="D13" i="54"/>
  <c r="C14" i="68"/>
  <c r="B12" i="49"/>
  <c r="C14" i="58"/>
  <c r="D14" i="58" s="1"/>
  <c r="C12" i="49"/>
  <c r="D9" i="72"/>
  <c r="C12" i="91"/>
  <c r="D12" i="91" s="1"/>
  <c r="C10" i="91"/>
  <c r="D10" i="91" s="1"/>
  <c r="C12" i="68"/>
  <c r="C10" i="68"/>
  <c r="B9" i="68"/>
  <c r="D9" i="68" s="1"/>
  <c r="B11" i="68"/>
  <c r="B13" i="68"/>
  <c r="D13" i="68" s="1"/>
  <c r="B15" i="68"/>
  <c r="B10" i="68"/>
  <c r="B12" i="68"/>
  <c r="D12" i="68" s="1"/>
  <c r="B14" i="68"/>
  <c r="C9" i="50"/>
  <c r="D9" i="50" s="1"/>
  <c r="B9" i="55"/>
  <c r="C9" i="55"/>
  <c r="C11" i="56"/>
  <c r="C12" i="56"/>
  <c r="D13" i="72"/>
  <c r="B13" i="90"/>
  <c r="C12" i="90"/>
  <c r="C9" i="56"/>
  <c r="C14" i="50"/>
  <c r="B12" i="50"/>
  <c r="C10" i="50"/>
  <c r="D14" i="54"/>
  <c r="B11" i="55"/>
  <c r="D11" i="55" s="1"/>
  <c r="B10" i="55"/>
  <c r="D10" i="55" s="1"/>
  <c r="C13" i="55"/>
  <c r="B12" i="56"/>
  <c r="C10" i="56"/>
  <c r="B11" i="56"/>
  <c r="C12" i="63"/>
  <c r="B10" i="78"/>
  <c r="B11" i="78"/>
  <c r="C10" i="78"/>
  <c r="B14" i="81"/>
  <c r="D14" i="81" s="1"/>
  <c r="C9" i="81"/>
  <c r="B9" i="81"/>
  <c r="D13" i="82"/>
  <c r="D11" i="57"/>
  <c r="D13" i="74"/>
  <c r="C13" i="90"/>
  <c r="B9" i="90"/>
  <c r="B9" i="91"/>
  <c r="D9" i="91" s="1"/>
  <c r="B13" i="91"/>
  <c r="C12" i="50"/>
  <c r="D14" i="51"/>
  <c r="D13" i="52"/>
  <c r="B12" i="55"/>
  <c r="B9" i="56"/>
  <c r="D11" i="59"/>
  <c r="D15" i="60"/>
  <c r="C13" i="50"/>
  <c r="B10" i="50"/>
  <c r="D10" i="50" s="1"/>
  <c r="B11" i="50"/>
  <c r="D11" i="50" s="1"/>
  <c r="D11" i="51"/>
  <c r="B13" i="55"/>
  <c r="C14" i="55"/>
  <c r="D14" i="55" s="1"/>
  <c r="C14" i="56"/>
  <c r="D14" i="56" s="1"/>
  <c r="B13" i="78"/>
  <c r="C12" i="78"/>
  <c r="C11" i="81"/>
  <c r="D11" i="81" s="1"/>
  <c r="C12" i="81"/>
  <c r="D13" i="83"/>
  <c r="D26" i="84"/>
  <c r="C11" i="90"/>
  <c r="D11" i="90" s="1"/>
  <c r="C9" i="90"/>
  <c r="B12" i="90"/>
  <c r="C11" i="91"/>
  <c r="D15" i="71"/>
  <c r="D13" i="59"/>
  <c r="D12" i="90"/>
  <c r="D15" i="75"/>
  <c r="D12" i="75"/>
  <c r="C6" i="84"/>
  <c r="E6" i="84" s="1"/>
  <c r="C14" i="84"/>
  <c r="D13" i="53"/>
  <c r="D11" i="74"/>
  <c r="D13" i="75"/>
  <c r="D13" i="91"/>
  <c r="B10" i="89"/>
  <c r="B11" i="89"/>
  <c r="B12" i="89"/>
  <c r="B13" i="89"/>
  <c r="D13" i="89" s="1"/>
  <c r="C12" i="89"/>
  <c r="C12" i="87"/>
  <c r="B9" i="87"/>
  <c r="D9" i="87" s="1"/>
  <c r="B13" i="87"/>
  <c r="B10" i="87"/>
  <c r="B12" i="87"/>
  <c r="D12" i="87" s="1"/>
  <c r="C11" i="87"/>
  <c r="B11" i="87"/>
  <c r="C13" i="87"/>
  <c r="C10" i="87"/>
  <c r="D9" i="84"/>
  <c r="E9" i="84" s="1"/>
  <c r="D14" i="84"/>
  <c r="C5" i="84"/>
  <c r="C22" i="84"/>
  <c r="C21" i="84"/>
  <c r="C26" i="84"/>
  <c r="C18" i="84"/>
  <c r="D5" i="84"/>
  <c r="D7" i="84" s="1"/>
  <c r="D25" i="84"/>
  <c r="C13" i="84"/>
  <c r="D21" i="84"/>
  <c r="D10" i="84"/>
  <c r="C10" i="84"/>
  <c r="C11" i="84" s="1"/>
  <c r="D13" i="84"/>
  <c r="D22" i="84"/>
  <c r="D23" i="84" s="1"/>
  <c r="C17" i="84"/>
  <c r="D17" i="84"/>
  <c r="D18" i="84"/>
  <c r="C25" i="84"/>
  <c r="D11" i="82"/>
  <c r="D9" i="77"/>
  <c r="D15" i="76"/>
  <c r="D14" i="75"/>
  <c r="D10" i="75"/>
  <c r="D12" i="72"/>
  <c r="D15" i="72"/>
  <c r="D10" i="72"/>
  <c r="D12" i="70"/>
  <c r="D12" i="67"/>
  <c r="B13" i="58"/>
  <c r="D13" i="58" s="1"/>
  <c r="B15" i="58"/>
  <c r="C15" i="58"/>
  <c r="D14" i="59"/>
  <c r="D15" i="59"/>
  <c r="D14" i="61"/>
  <c r="D15" i="62"/>
  <c r="D9" i="66"/>
  <c r="D12" i="60"/>
  <c r="D14" i="83"/>
  <c r="D11" i="83"/>
  <c r="D9" i="82"/>
  <c r="D12" i="82"/>
  <c r="D10" i="79"/>
  <c r="D9" i="78"/>
  <c r="D12" i="78"/>
  <c r="D9" i="75"/>
  <c r="D9" i="73"/>
  <c r="D10" i="73"/>
  <c r="D9" i="70"/>
  <c r="D11" i="70"/>
  <c r="D14" i="66"/>
  <c r="D10" i="66"/>
  <c r="D12" i="66"/>
  <c r="D13" i="66"/>
  <c r="D11" i="66"/>
  <c r="D11" i="65"/>
  <c r="C12" i="65"/>
  <c r="B12" i="65"/>
  <c r="B11" i="64"/>
  <c r="B10" i="64"/>
  <c r="C11" i="64"/>
  <c r="C12" i="64" s="1"/>
  <c r="D10" i="63"/>
  <c r="D12" i="49"/>
  <c r="D12" i="61"/>
  <c r="D13" i="61"/>
  <c r="D14" i="60"/>
  <c r="D11" i="60"/>
  <c r="D9" i="60"/>
  <c r="D10" i="60"/>
  <c r="D13" i="56"/>
  <c r="D13" i="55"/>
  <c r="D12" i="55"/>
  <c r="D12" i="53"/>
  <c r="D14" i="53"/>
  <c r="D12" i="52"/>
  <c r="D14" i="52"/>
  <c r="D10" i="51"/>
  <c r="D11" i="58" l="1"/>
  <c r="D13" i="88"/>
  <c r="D11" i="79"/>
  <c r="D12" i="73"/>
  <c r="D10" i="57"/>
  <c r="D12" i="80"/>
  <c r="D14" i="62"/>
  <c r="D10" i="81"/>
  <c r="D9" i="76"/>
  <c r="D14" i="79"/>
  <c r="D12" i="81"/>
  <c r="D11" i="78"/>
  <c r="D14" i="50"/>
  <c r="D12" i="71"/>
  <c r="D15" i="74"/>
  <c r="D10" i="83"/>
  <c r="D10" i="54"/>
  <c r="D11" i="52"/>
  <c r="D11" i="76"/>
  <c r="B12" i="64"/>
  <c r="D13" i="70"/>
  <c r="D10" i="89"/>
  <c r="D13" i="78"/>
  <c r="D10" i="74"/>
  <c r="D9" i="90"/>
  <c r="D11" i="80"/>
  <c r="D12" i="65"/>
  <c r="E13" i="84"/>
  <c r="D15" i="68"/>
  <c r="D15" i="67"/>
  <c r="D9" i="74"/>
  <c r="D10" i="62"/>
  <c r="D11" i="71"/>
  <c r="D9" i="56"/>
  <c r="D10" i="80"/>
  <c r="D15" i="73"/>
  <c r="D11" i="89"/>
  <c r="D13" i="50"/>
  <c r="D9" i="81"/>
  <c r="D10" i="78"/>
  <c r="D12" i="56"/>
  <c r="D11" i="68"/>
  <c r="D11" i="91"/>
  <c r="D12" i="50"/>
  <c r="D11" i="63"/>
  <c r="D10" i="68"/>
  <c r="D13" i="67"/>
  <c r="D9" i="53"/>
  <c r="C7" i="84"/>
  <c r="E26" i="84"/>
  <c r="D10" i="56"/>
  <c r="D11" i="53"/>
  <c r="C27" i="84"/>
  <c r="D13" i="87"/>
  <c r="D13" i="90"/>
  <c r="D14" i="68"/>
  <c r="E18" i="84"/>
  <c r="D27" i="84"/>
  <c r="D9" i="55"/>
  <c r="D11" i="84"/>
  <c r="D12" i="89"/>
  <c r="D11" i="56"/>
  <c r="E21" i="84"/>
  <c r="D10" i="87"/>
  <c r="D12" i="63"/>
  <c r="C15" i="84"/>
  <c r="E14" i="84"/>
  <c r="D11" i="87"/>
  <c r="D15" i="84"/>
  <c r="E25" i="84"/>
  <c r="E5" i="84"/>
  <c r="E7" i="84" s="1"/>
  <c r="D19" i="84"/>
  <c r="C23" i="84"/>
  <c r="E17" i="84"/>
  <c r="E22" i="84"/>
  <c r="E23" i="84" s="1"/>
  <c r="E10" i="84"/>
  <c r="E11" i="84" s="1"/>
  <c r="C19" i="84"/>
  <c r="D15" i="58"/>
  <c r="D10" i="64"/>
  <c r="D11" i="64"/>
  <c r="E15" i="84" l="1"/>
  <c r="E19" i="84"/>
  <c r="E27" i="84"/>
  <c r="D12" i="64"/>
</calcChain>
</file>

<file path=xl/sharedStrings.xml><?xml version="1.0" encoding="utf-8"?>
<sst xmlns="http://schemas.openxmlformats.org/spreadsheetml/2006/main" count="1483" uniqueCount="136">
  <si>
    <t>VÍNCULO</t>
  </si>
  <si>
    <t>SIGLA SETOR</t>
  </si>
  <si>
    <t>SETOR</t>
  </si>
  <si>
    <t>Organização e planejamento da unidade durante o trabalho remoto (por favor, escolha os itens que se aplicam a sua unidade e/ou a sua função): [Distribuição uniforme do trabalho entre os/as integrantes da/s equipe/s]</t>
  </si>
  <si>
    <t>Organização e planejamento da unidade durante o trabalho remoto (por favor, escolha os itens que se aplicam a sua unidade e/ou a sua função): [Estipulação prazos para a realização de tarefas]</t>
  </si>
  <si>
    <t>Organização e planejamento da unidade durante o trabalho remoto (por favor, escolha os itens que se aplicam a sua unidade e/ou a sua função): [Periodicidade de reuniões com a/s equipe/s de trabalho]</t>
  </si>
  <si>
    <t>Organização e planejamento da unidade durante o trabalho remoto (por favor, escolha os itens que se aplicam a sua unidade e/ou a sua função): [Comunicação e interação entre os/as integrantes da/s equipe/s de trabalho]</t>
  </si>
  <si>
    <t>Organização e planejamento da unidade durante o trabalho remoto (por favor, escolha os itens que se aplicam a sua unidade e/ou a sua função): [Comunicação e interação com as comunidades interna e externa]</t>
  </si>
  <si>
    <t>Organização e planejamento da unidade durante o trabalho remoto (por favor, escolha os itens que se aplicam a sua unidade e/ou a sua função): [Compreensão da/s equipe/s em relação às dificuldades de Adaptação  dos/as servidores/as ao trabalho remoto]</t>
  </si>
  <si>
    <t>Organização e planejamento da unidade durante o trabalho remoto (por favor, escolha os itens que se aplicam a sua unidade e/ou a sua função): [Agilidade na Comunicação das normativas da UFPR sobre o trabalho remoto]</t>
  </si>
  <si>
    <t>Condições de funcionamento das ferramentas digitais oferecidas pela UFPR: [Intranet]</t>
  </si>
  <si>
    <t>Condições de funcionamento das ferramentas digitais oferecidas pela UFPR: [UFPR Virtual]</t>
  </si>
  <si>
    <t>Condições de funcionamento das ferramentas digitais oferecidas pela UFPR: [SEI]</t>
  </si>
  <si>
    <t>Condições de funcionamento das ferramentas digitais oferecidas pela UFPR: [Outlook]</t>
  </si>
  <si>
    <t>Condições de funcionamento das ferramentas digitais oferecidas pela UFPR: [OneDrive]</t>
  </si>
  <si>
    <t>Condições de funcionamento das ferramentas digitais oferecidas pela UFPR: [Teams]</t>
  </si>
  <si>
    <t>Adaptação  de estrutura para o desenvolvimento do meu trabalho durante o período remoto: [Emprestei da UFPR os equipamentos e/ou mobiliários necessários]</t>
  </si>
  <si>
    <t>Adaptação  de estrutura para o desenvolvimento do meu trabalho durante o período remoto: [Investi em equipamentos, mobiliários, pacote de serviços de internet, outros]</t>
  </si>
  <si>
    <t>Adaptação  de estrutura para o desenvolvimento do meu trabalho durante o período remoto: [Não investi, pois Não tive necessidade]</t>
  </si>
  <si>
    <t>Adaptação  de estrutura para o desenvolvimento do meu trabalho durante o período remoto: [Não investi, pois não tive Condições]</t>
  </si>
  <si>
    <t>Condições estruturais que disponho para a realização das atividades remotas: [Internet]</t>
  </si>
  <si>
    <t>Condições estruturais que disponho para a realização das atividades remotas: [Computador (notebook, desktop)]</t>
  </si>
  <si>
    <t>Condições estruturais que disponho para a realização das atividades remotas: [Tablet]</t>
  </si>
  <si>
    <t>Condições estruturais que disponho para a realização das atividades remotas: [Celular]</t>
  </si>
  <si>
    <t>Condições estruturais que disponho para a realização das atividades remotas: [Câmera e microfone (com ou sem fones)]</t>
  </si>
  <si>
    <t>Condições estruturais que disponho para a realização das atividades remotas: [mobiliários (mesa, cadeira, outros)]</t>
  </si>
  <si>
    <t>Condições estruturais que disponho para a realização das atividades remotas: [Ergonomia]</t>
  </si>
  <si>
    <t>Condições estruturais que disponho para a realização das atividades remotas: [iluminação]</t>
  </si>
  <si>
    <t>Condições estruturais que disponho para a realização das atividades remotas: [ruído]</t>
  </si>
  <si>
    <t>Condições estruturais que disponho para a realização das atividades remotas: [Espaço físico]</t>
  </si>
  <si>
    <t>Circunstâncias do ambiente no qual desempenho meu trabalho remoto: [Concentração</t>
  </si>
  <si>
    <t>Circunstâncias do ambiente no qual desempenho meu trabalho remoto: [Organização]</t>
  </si>
  <si>
    <t>Circunstâncias do ambiente no qual desempenho meu trabalho remoto: [Motivação]</t>
  </si>
  <si>
    <t>Circunstâncias do ambiente no qual desempenho meu trabalho remoto: [Saúde psicológica]</t>
  </si>
  <si>
    <t>Circunstâncias do ambiente no qual desempenho meu trabalho remoto: [Saúde física]</t>
  </si>
  <si>
    <t>Circunstâncias do ambiente no qual desempenho meu trabalho remoto: [Apoio familiar]</t>
  </si>
  <si>
    <t>Circunstâncias do ambiente no qual desempenho meu trabalho remoto: [Adaptação  à  modalidade de trabalho]</t>
  </si>
  <si>
    <t>Horários em que desempenho minhas atividades remotamente: [Os horários de trabalho remoto permanecem os mesmos que o presencial]</t>
  </si>
  <si>
    <t>Horários em que desempenho minhas atividades remotamente: [Houve mudança de horário em relação ao trabalho presencial]</t>
  </si>
  <si>
    <t>Horários em que desempenho minhas atividades remotamente: [Consigo desempenhar meu trabalho utilizando a carga horária diária regular]</t>
  </si>
  <si>
    <t>Horários em que desempenho minhas atividades remotamente: [Tenho trabalhado mais que a carga horária diária regular para desempenhar minhas atividades]</t>
  </si>
  <si>
    <t>Horários em que desempenho minhas atividades remotamente: [Trabalho a mesma quantidade de dias que o trabalho presencial]</t>
  </si>
  <si>
    <t>Horários em que desempenho minhas atividades remotamente: [Tenho trabalhado mais dias da semana que o trabalho presencial para desempenhar minhas atividades]</t>
  </si>
  <si>
    <t>Impressões sobre o trabalho remoto: [Minha produtividade melhorou durante o trabalho remoto, se comparado ao trabalho presencial]</t>
  </si>
  <si>
    <t>Impressões sobre o trabalho remoto: [Sinto-me mais sobrecarregado/a no trabalho remoto, se comparado ao trabalho presencial]</t>
  </si>
  <si>
    <t>Impressões sobre o trabalho remoto: [Estou satisfeito/a com meu desempenho durante o trabalho remoto]</t>
  </si>
  <si>
    <t>Impressões sobre o trabalho remoto: [Sinto falta das interações sociais presenciais]</t>
  </si>
  <si>
    <t>Considerando um possível retorno ao trabalho presencial e na possibilidade de flexibilização entre trabalho presencial e remoto, marque o quanto da sua carga horária você gostaria de dedicar ao trabalho remoto:</t>
  </si>
  <si>
    <t>DOCENTE_ESTATUTARIO</t>
  </si>
  <si>
    <t>Regular</t>
  </si>
  <si>
    <t>Ruim</t>
  </si>
  <si>
    <t>Bom</t>
  </si>
  <si>
    <t>Não sei responder</t>
  </si>
  <si>
    <t>Não</t>
  </si>
  <si>
    <t>Sim</t>
  </si>
  <si>
    <t>Não se aplica</t>
  </si>
  <si>
    <t>Discordo razoavelmente</t>
  </si>
  <si>
    <t>Concordo plenamente</t>
  </si>
  <si>
    <t>40% a 60% do tempo</t>
  </si>
  <si>
    <t>TECNICO_ESTATUTARIO</t>
  </si>
  <si>
    <t>SUINFRA</t>
  </si>
  <si>
    <t>Superintendência de Infraestrutura</t>
  </si>
  <si>
    <t>Excelente</t>
  </si>
  <si>
    <t>Concordo</t>
  </si>
  <si>
    <t>Discordo totalmente</t>
  </si>
  <si>
    <t>60% a 80% do tempo</t>
  </si>
  <si>
    <t>20% a 40% do tempo</t>
  </si>
  <si>
    <t>Discordo</t>
  </si>
  <si>
    <t>Não tenho interesse em realizar trabalho remoto</t>
  </si>
  <si>
    <t>Péssimo</t>
  </si>
  <si>
    <t>10% a 20% do tempo</t>
  </si>
  <si>
    <t>DOCENTE_CLT</t>
  </si>
  <si>
    <t>DOCENTE_APOSENTADO</t>
  </si>
  <si>
    <t>QUESTÃO1</t>
  </si>
  <si>
    <t>QUESTÃO2</t>
  </si>
  <si>
    <t>QUESTÃO3</t>
  </si>
  <si>
    <t>QUESTÃO4</t>
  </si>
  <si>
    <t>QUESTÃO5</t>
  </si>
  <si>
    <t>QUESTÃO6</t>
  </si>
  <si>
    <t>QUESTÃO7</t>
  </si>
  <si>
    <t>QUESTÃO8</t>
  </si>
  <si>
    <t>QUESTÃO9</t>
  </si>
  <si>
    <t>QUESTÃO10</t>
  </si>
  <si>
    <t>QUESTÃO11</t>
  </si>
  <si>
    <t>QUESTÃO12</t>
  </si>
  <si>
    <t>QUESTÃO13</t>
  </si>
  <si>
    <t>QUESTÃO14</t>
  </si>
  <si>
    <t>QUESTÃO15</t>
  </si>
  <si>
    <t>QUESTÃO16</t>
  </si>
  <si>
    <t>QUESTÃO17</t>
  </si>
  <si>
    <t>QUESTÃO18</t>
  </si>
  <si>
    <t>QUESTÃO19</t>
  </si>
  <si>
    <t>QUESTÃO20</t>
  </si>
  <si>
    <t>QUESTÃO21</t>
  </si>
  <si>
    <t>QUESTÃO22</t>
  </si>
  <si>
    <t>QUESTÃO23</t>
  </si>
  <si>
    <t>QUESTÃO24</t>
  </si>
  <si>
    <t>QUESTÃO25</t>
  </si>
  <si>
    <t>QUESTÃO26</t>
  </si>
  <si>
    <t>QUESTÃO27</t>
  </si>
  <si>
    <t>QUESTÃO28</t>
  </si>
  <si>
    <t>QUESTÃO29</t>
  </si>
  <si>
    <t>QUESTÃO30</t>
  </si>
  <si>
    <t>QUESTÃO31</t>
  </si>
  <si>
    <t>QUESTÃO32</t>
  </si>
  <si>
    <t>QUESTÃO33</t>
  </si>
  <si>
    <t>QUESTÃO34</t>
  </si>
  <si>
    <t>QUESTÃO35</t>
  </si>
  <si>
    <t>QUESTÃO36</t>
  </si>
  <si>
    <t>QUESTÃO37</t>
  </si>
  <si>
    <t>QUESTÃO38</t>
  </si>
  <si>
    <t>QUESTÃO39</t>
  </si>
  <si>
    <t>QUESTÃO40</t>
  </si>
  <si>
    <t>QUESTÃO41</t>
  </si>
  <si>
    <t>QUESTÃO42</t>
  </si>
  <si>
    <t>QUESTÃO43</t>
  </si>
  <si>
    <t>QUESTÃO44</t>
  </si>
  <si>
    <t>QUESTÃO45</t>
  </si>
  <si>
    <t>PERCENTUAIS</t>
  </si>
  <si>
    <t>DOCENTE TOTAL %</t>
  </si>
  <si>
    <t>TÉCNICO %</t>
  </si>
  <si>
    <t>TOTAL %</t>
  </si>
  <si>
    <t xml:space="preserve">TOTAL </t>
  </si>
  <si>
    <t xml:space="preserve">Horários em que desempenho minhas atividades remotamente: </t>
  </si>
  <si>
    <t>Os horários de trabalho remoto permanecem os mesmos que o presencial</t>
  </si>
  <si>
    <t>Questão 35</t>
  </si>
  <si>
    <t>Questão 36</t>
  </si>
  <si>
    <t>Houve mudança de horário em relação ao trabalho presencial</t>
  </si>
  <si>
    <t>Questão 37</t>
  </si>
  <si>
    <t>Consigo desempenhar meu trabalho utilizando a carga horária diária regular]</t>
  </si>
  <si>
    <t>Questão 38</t>
  </si>
  <si>
    <t>Tenho trabalhado mais que a carga horária diária regular para desempenhar minhas atividades</t>
  </si>
  <si>
    <t>Questão 39</t>
  </si>
  <si>
    <t>Trabalho a mesma quantidade de dias que o trabalho presencial</t>
  </si>
  <si>
    <t>Questão 40</t>
  </si>
  <si>
    <t>Tenho trabalhado mais dias da semana que o trabalho presencial para desempenhar minhas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</si>
</sst>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43" fontId="1" fillId="0" borderId="0" xfId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9" xfId="0" applyBorder="1" applyAlignment="1">
      <alignment horizontal="left" vertical="center" wrapText="1"/>
    </xf>
    <xf numFmtId="1" fontId="0" fillId="0" borderId="9" xfId="0" applyNumberFormat="1" applyBorder="1" applyAlignment="1">
      <alignment horizontal="left" vertical="center"/>
    </xf>
    <xf numFmtId="1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1" fontId="0" fillId="0" borderId="9" xfId="3" applyNumberFormat="1" applyFont="1" applyBorder="1" applyAlignment="1">
      <alignment horizontal="left"/>
    </xf>
    <xf numFmtId="1" fontId="0" fillId="0" borderId="9" xfId="0" applyNumberFormat="1" applyBorder="1" applyAlignment="1">
      <alignment horizontal="left"/>
    </xf>
    <xf numFmtId="1" fontId="0" fillId="0" borderId="12" xfId="0" applyNumberFormat="1" applyBorder="1" applyAlignment="1">
      <alignment horizontal="left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11" xfId="0" applyBorder="1"/>
    <xf numFmtId="1" fontId="0" fillId="0" borderId="9" xfId="0" applyNumberFormat="1" applyBorder="1"/>
    <xf numFmtId="1" fontId="0" fillId="0" borderId="6" xfId="0" applyNumberFormat="1" applyBorder="1"/>
    <xf numFmtId="0" fontId="0" fillId="0" borderId="4" xfId="0" applyBorder="1"/>
    <xf numFmtId="1" fontId="0" fillId="0" borderId="12" xfId="0" applyNumberFormat="1" applyBorder="1"/>
    <xf numFmtId="1" fontId="0" fillId="0" borderId="13" xfId="0" applyNumberFormat="1" applyBorder="1" applyAlignment="1">
      <alignment horizontal="center" vertical="center"/>
    </xf>
    <xf numFmtId="1" fontId="0" fillId="0" borderId="13" xfId="0" applyNumberFormat="1" applyBorder="1"/>
    <xf numFmtId="1" fontId="0" fillId="0" borderId="11" xfId="0" applyNumberFormat="1" applyBorder="1"/>
    <xf numFmtId="0" fontId="0" fillId="0" borderId="10" xfId="0" applyBorder="1"/>
    <xf numFmtId="0" fontId="0" fillId="0" borderId="12" xfId="0" applyBorder="1"/>
    <xf numFmtId="2" fontId="0" fillId="0" borderId="0" xfId="0" applyNumberFormat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9" fontId="1" fillId="0" borderId="9" xfId="3" applyBorder="1" applyAlignment="1">
      <alignment horizontal="center" vertical="center"/>
    </xf>
    <xf numFmtId="9" fontId="1" fillId="0" borderId="9" xfId="3" applyBorder="1" applyAlignment="1">
      <alignment horizontal="left" vertical="center"/>
    </xf>
    <xf numFmtId="9" fontId="0" fillId="0" borderId="9" xfId="3" applyFont="1" applyBorder="1" applyAlignment="1">
      <alignment horizontal="left"/>
    </xf>
    <xf numFmtId="9" fontId="0" fillId="0" borderId="9" xfId="3" applyFont="1" applyBorder="1" applyAlignment="1">
      <alignment horizontal="left" wrapText="1"/>
    </xf>
    <xf numFmtId="9" fontId="0" fillId="0" borderId="9" xfId="3" applyFont="1" applyBorder="1" applyAlignment="1">
      <alignment horizontal="center"/>
    </xf>
    <xf numFmtId="9" fontId="0" fillId="0" borderId="9" xfId="3" applyFon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wrapText="1"/>
    </xf>
  </cellXfs>
  <cellStyles count="4">
    <cellStyle name="Normal" xfId="0" builtinId="0"/>
    <cellStyle name="Porcentagem" xfId="3" builtinId="5"/>
    <cellStyle name="Porcentagem 2" xfId="2" xr:uid="{BA6B07AE-22A3-4AA9-B0F8-57ECC459CB4D}"/>
    <cellStyle name="Vírgula 2" xfId="1" xr:uid="{5D563314-1025-4A63-9DA0-51FAEDCFB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7-48B2-8000-B8944100D094}"/>
            </c:ext>
          </c:extLst>
        </c:ser>
        <c:ser>
          <c:idx val="2"/>
          <c:order val="1"/>
          <c:tx>
            <c:strRef>
              <c:f>'Q1'!$C$8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'Q1'!$C$9:$C$14</c:f>
              <c:numCache>
                <c:formatCode>0%</c:formatCode>
                <c:ptCount val="6"/>
                <c:pt idx="0">
                  <c:v>0.13333333333333333</c:v>
                </c:pt>
                <c:pt idx="1">
                  <c:v>0.33333333333333331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07-48B2-8000-B8944100D094}"/>
            </c:ext>
          </c:extLst>
        </c:ser>
        <c:ser>
          <c:idx val="0"/>
          <c:order val="2"/>
          <c:tx>
            <c:strRef>
              <c:f>'Q1'!$D$8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'Q1'!$D$9:$D$14</c:f>
              <c:numCache>
                <c:formatCode>0%</c:formatCode>
                <c:ptCount val="6"/>
                <c:pt idx="0">
                  <c:v>0.13333333333333333</c:v>
                </c:pt>
                <c:pt idx="1">
                  <c:v>0.33333333333333331</c:v>
                </c:pt>
                <c:pt idx="2">
                  <c:v>0.2</c:v>
                </c:pt>
                <c:pt idx="3">
                  <c:v>0.13333333333333333</c:v>
                </c:pt>
                <c:pt idx="4">
                  <c:v>0.2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07-48B2-8000-B8944100D0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0-4993-B12F-11C6B8BB3B81}"/>
            </c:ext>
          </c:extLst>
        </c:ser>
        <c:ser>
          <c:idx val="2"/>
          <c:order val="1"/>
          <c:tx>
            <c:strRef>
              <c:f>'Q2'!$C$8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'Q2'!$C$9:$C$14</c:f>
              <c:numCache>
                <c:formatCode>0%</c:formatCode>
                <c:ptCount val="6"/>
                <c:pt idx="0">
                  <c:v>0.13333333333333333</c:v>
                </c:pt>
                <c:pt idx="1">
                  <c:v>0.53333333333333333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0.13333333333333333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0-4993-B12F-11C6B8BB3B81}"/>
            </c:ext>
          </c:extLst>
        </c:ser>
        <c:ser>
          <c:idx val="0"/>
          <c:order val="2"/>
          <c:tx>
            <c:strRef>
              <c:f>'Q2'!$D$8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'Q2'!$D$9:$D$14</c:f>
              <c:numCache>
                <c:formatCode>0%</c:formatCode>
                <c:ptCount val="6"/>
                <c:pt idx="0">
                  <c:v>0.13333333333333333</c:v>
                </c:pt>
                <c:pt idx="1">
                  <c:v>0.53333333333333333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0.13333333333333333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0-4993-B12F-11C6B8BB3B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2-4EFD-BFC6-C96A0D85B831}"/>
            </c:ext>
          </c:extLst>
        </c:ser>
        <c:ser>
          <c:idx val="2"/>
          <c:order val="1"/>
          <c:tx>
            <c:strRef>
              <c:f>'Q3'!$C$8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'Q3'!$C$9:$C$14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0.2</c:v>
                </c:pt>
                <c:pt idx="2">
                  <c:v>0.46666666666666667</c:v>
                </c:pt>
                <c:pt idx="3">
                  <c:v>6.6666666666666666E-2</c:v>
                </c:pt>
                <c:pt idx="4">
                  <c:v>0.13333333333333333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2-4EFD-BFC6-C96A0D85B831}"/>
            </c:ext>
          </c:extLst>
        </c:ser>
        <c:ser>
          <c:idx val="0"/>
          <c:order val="2"/>
          <c:tx>
            <c:strRef>
              <c:f>'Q3'!$D$8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'Q3'!$D$9:$D$14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0.2</c:v>
                </c:pt>
                <c:pt idx="2">
                  <c:v>0.46666666666666667</c:v>
                </c:pt>
                <c:pt idx="3">
                  <c:v>6.6666666666666666E-2</c:v>
                </c:pt>
                <c:pt idx="4">
                  <c:v>0.13333333333333333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A2-4EFD-BFC6-C96A0D85B8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4-46BE-B705-F657E7ED2B3F}"/>
            </c:ext>
          </c:extLst>
        </c:ser>
        <c:ser>
          <c:idx val="2"/>
          <c:order val="1"/>
          <c:tx>
            <c:strRef>
              <c:f>'Q4'!$C$8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0.46666666666666667</c:v>
                </c:pt>
                <c:pt idx="2">
                  <c:v>6.6666666666666666E-2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4-46BE-B705-F657E7ED2B3F}"/>
            </c:ext>
          </c:extLst>
        </c:ser>
        <c:ser>
          <c:idx val="0"/>
          <c:order val="2"/>
          <c:tx>
            <c:strRef>
              <c:f>'Q4'!$D$8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'Q4'!$D$9:$D$14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0.46666666666666667</c:v>
                </c:pt>
                <c:pt idx="2">
                  <c:v>6.6666666666666666E-2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4-46BE-B705-F657E7ED2B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EA0-A1E7-C5BE1375E93A}"/>
            </c:ext>
          </c:extLst>
        </c:ser>
        <c:ser>
          <c:idx val="2"/>
          <c:order val="1"/>
          <c:tx>
            <c:strRef>
              <c:f>'Q5'!$C$8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'Q5'!$C$9:$C$14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0.6</c:v>
                </c:pt>
                <c:pt idx="2">
                  <c:v>0.2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D-4EA0-A1E7-C5BE1375E93A}"/>
            </c:ext>
          </c:extLst>
        </c:ser>
        <c:ser>
          <c:idx val="0"/>
          <c:order val="2"/>
          <c:tx>
            <c:strRef>
              <c:f>'Q5'!$D$8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'Q5'!$D$9:$D$14</c:f>
              <c:numCache>
                <c:formatCode>0%</c:formatCode>
                <c:ptCount val="6"/>
                <c:pt idx="0">
                  <c:v>6.6666666666666666E-2</c:v>
                </c:pt>
                <c:pt idx="1">
                  <c:v>0.6</c:v>
                </c:pt>
                <c:pt idx="2">
                  <c:v>0.2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D-4EA0-A1E7-C5BE1375E9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8-42B0-B8D8-7A04DF3CC510}"/>
            </c:ext>
          </c:extLst>
        </c:ser>
        <c:ser>
          <c:idx val="2"/>
          <c:order val="1"/>
          <c:tx>
            <c:strRef>
              <c:f>'Q6'!$C$8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0.46666666666666667</c:v>
                </c:pt>
                <c:pt idx="2">
                  <c:v>6.6666666666666666E-2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8-42B0-B8D8-7A04DF3CC510}"/>
            </c:ext>
          </c:extLst>
        </c:ser>
        <c:ser>
          <c:idx val="0"/>
          <c:order val="2"/>
          <c:tx>
            <c:strRef>
              <c:f>'Q6'!$D$8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'Q6'!$D$9:$D$14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0.46666666666666667</c:v>
                </c:pt>
                <c:pt idx="2">
                  <c:v>6.6666666666666666E-2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98-42B0-B8D8-7A04DF3CC5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B-4D67-BA84-AC9E59B1B139}"/>
            </c:ext>
          </c:extLst>
        </c:ser>
        <c:ser>
          <c:idx val="2"/>
          <c:order val="1"/>
          <c:tx>
            <c:strRef>
              <c:f>'Q7'!$C$8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'Q7'!$C$9:$C$14</c:f>
              <c:numCache>
                <c:formatCode>0%</c:formatCode>
                <c:ptCount val="6"/>
                <c:pt idx="0">
                  <c:v>0.26666666666666666</c:v>
                </c:pt>
                <c:pt idx="1">
                  <c:v>0.26666666666666666</c:v>
                </c:pt>
                <c:pt idx="2">
                  <c:v>0.33333333333333331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B-4D67-BA84-AC9E59B1B139}"/>
            </c:ext>
          </c:extLst>
        </c:ser>
        <c:ser>
          <c:idx val="0"/>
          <c:order val="2"/>
          <c:tx>
            <c:strRef>
              <c:f>'Q7'!$D$8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'Q7'!$A$9:$A$14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</c:strCache>
            </c:strRef>
          </c:cat>
          <c:val>
            <c:numRef>
              <c:f>'Q7'!$D$9:$D$14</c:f>
              <c:numCache>
                <c:formatCode>0%</c:formatCode>
                <c:ptCount val="6"/>
                <c:pt idx="0">
                  <c:v>0.26666666666666666</c:v>
                </c:pt>
                <c:pt idx="1">
                  <c:v>0.26666666666666666</c:v>
                </c:pt>
                <c:pt idx="2">
                  <c:v>0.33333333333333331</c:v>
                </c:pt>
                <c:pt idx="3">
                  <c:v>6.6666666666666666E-2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4B-4D67-BA84-AC9E59B1B1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9-4F26-B016-AC3194F4A003}"/>
            </c:ext>
          </c:extLst>
        </c:ser>
        <c:ser>
          <c:idx val="2"/>
          <c:order val="1"/>
          <c:tx>
            <c:strRef>
              <c:f>'Q8'!$C$8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'Q8'!$C$9:$C$15</c:f>
              <c:numCache>
                <c:formatCode>0%</c:formatCode>
                <c:ptCount val="7"/>
                <c:pt idx="0">
                  <c:v>1.1428571428571428</c:v>
                </c:pt>
                <c:pt idx="1">
                  <c:v>0.5714285714285714</c:v>
                </c:pt>
                <c:pt idx="2">
                  <c:v>0.2857142857142857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9-4F26-B016-AC3194F4A003}"/>
            </c:ext>
          </c:extLst>
        </c:ser>
        <c:ser>
          <c:idx val="0"/>
          <c:order val="2"/>
          <c:tx>
            <c:strRef>
              <c:f>'Q8'!$D$8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'Q8'!$D$9:$D$15</c:f>
              <c:numCache>
                <c:formatCode>0%</c:formatCode>
                <c:ptCount val="7"/>
                <c:pt idx="0">
                  <c:v>1.1428571428571428</c:v>
                </c:pt>
                <c:pt idx="1">
                  <c:v>0.5714285714285714</c:v>
                </c:pt>
                <c:pt idx="2">
                  <c:v>0.2857142857142857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9-4F26-B016-AC3194F4A00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9-40A2-8838-09C522142BE9}"/>
            </c:ext>
          </c:extLst>
        </c:ser>
        <c:ser>
          <c:idx val="2"/>
          <c:order val="1"/>
          <c:tx>
            <c:strRef>
              <c:f>'Q9'!$C$8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'Q9'!$C$9:$C$15</c:f>
              <c:numCache>
                <c:formatCode>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0.13333333333333333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9-40A2-8838-09C522142BE9}"/>
            </c:ext>
          </c:extLst>
        </c:ser>
        <c:ser>
          <c:idx val="0"/>
          <c:order val="2"/>
          <c:tx>
            <c:strRef>
              <c:f>'Q9'!$D$8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'Q9'!$D$9:$D$15</c:f>
              <c:numCache>
                <c:formatCode>0%</c:formatCode>
                <c:ptCount val="7"/>
                <c:pt idx="0">
                  <c:v>0.2</c:v>
                </c:pt>
                <c:pt idx="1">
                  <c:v>0.2</c:v>
                </c:pt>
                <c:pt idx="2">
                  <c:v>0.13333333333333333</c:v>
                </c:pt>
                <c:pt idx="3">
                  <c:v>0</c:v>
                </c:pt>
                <c:pt idx="4">
                  <c:v>0</c:v>
                </c:pt>
                <c:pt idx="5">
                  <c:v>0.33333333333333331</c:v>
                </c:pt>
                <c:pt idx="6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01-445C-9819-5C2684FC18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F-4077-99DD-2B89DCB6C947}"/>
            </c:ext>
          </c:extLst>
        </c:ser>
        <c:ser>
          <c:idx val="2"/>
          <c:order val="1"/>
          <c:tx>
            <c:strRef>
              <c:f>'Q10'!$C$8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'Q10'!$C$9:$C$15</c:f>
              <c:numCache>
                <c:formatCode>0%</c:formatCode>
                <c:ptCount val="7"/>
                <c:pt idx="0">
                  <c:v>0.73333333333333328</c:v>
                </c:pt>
                <c:pt idx="1">
                  <c:v>0.2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F-4077-99DD-2B89DCB6C947}"/>
            </c:ext>
          </c:extLst>
        </c:ser>
        <c:ser>
          <c:idx val="0"/>
          <c:order val="2"/>
          <c:tx>
            <c:strRef>
              <c:f>'Q10'!$D$8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'Q10'!$D$9:$D$15</c:f>
              <c:numCache>
                <c:formatCode>0%</c:formatCode>
                <c:ptCount val="7"/>
                <c:pt idx="0">
                  <c:v>0.73333333333333328</c:v>
                </c:pt>
                <c:pt idx="1">
                  <c:v>0.2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F-4077-99DD-2B89DCB6C9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F09-ACD6-421DB28DFB5E}"/>
            </c:ext>
          </c:extLst>
        </c:ser>
        <c:ser>
          <c:idx val="2"/>
          <c:order val="1"/>
          <c:tx>
            <c:strRef>
              <c:f>'Q11'!$C$8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'Q11'!$C$9:$C$15</c:f>
              <c:numCache>
                <c:formatCode>0%</c:formatCode>
                <c:ptCount val="7"/>
                <c:pt idx="0">
                  <c:v>0.66666666666666663</c:v>
                </c:pt>
                <c:pt idx="1">
                  <c:v>0.2</c:v>
                </c:pt>
                <c:pt idx="2">
                  <c:v>0.13333333333333333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A-4F09-ACD6-421DB28DFB5E}"/>
            </c:ext>
          </c:extLst>
        </c:ser>
        <c:ser>
          <c:idx val="0"/>
          <c:order val="2"/>
          <c:tx>
            <c:strRef>
              <c:f>'Q11'!$D$8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'Q11'!$D$9:$D$15</c:f>
              <c:numCache>
                <c:formatCode>0%</c:formatCode>
                <c:ptCount val="7"/>
                <c:pt idx="0">
                  <c:v>0.66666666666666663</c:v>
                </c:pt>
                <c:pt idx="1">
                  <c:v>0.2</c:v>
                </c:pt>
                <c:pt idx="2">
                  <c:v>0.13333333333333333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6A-4F09-ACD6-421DB28DFB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F-43AE-9F3E-F037FE0C13D2}"/>
            </c:ext>
          </c:extLst>
        </c:ser>
        <c:ser>
          <c:idx val="2"/>
          <c:order val="1"/>
          <c:tx>
            <c:strRef>
              <c:f>'Q12'!$C$8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'Q12'!$C$9:$C$15</c:f>
              <c:numCache>
                <c:formatCode>0%</c:formatCode>
                <c:ptCount val="7"/>
                <c:pt idx="0">
                  <c:v>0.53333333333333333</c:v>
                </c:pt>
                <c:pt idx="1">
                  <c:v>0.2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FF-43AE-9F3E-F037FE0C13D2}"/>
            </c:ext>
          </c:extLst>
        </c:ser>
        <c:ser>
          <c:idx val="0"/>
          <c:order val="2"/>
          <c:tx>
            <c:strRef>
              <c:f>'Q12'!$D$8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'Q12'!$D$9:$D$15</c:f>
              <c:numCache>
                <c:formatCode>0%</c:formatCode>
                <c:ptCount val="7"/>
                <c:pt idx="0">
                  <c:v>0.53333333333333333</c:v>
                </c:pt>
                <c:pt idx="1">
                  <c:v>0.2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FF-43AE-9F3E-F037FE0C13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6-4EE1-B7B7-576C71D7833D}"/>
            </c:ext>
          </c:extLst>
        </c:ser>
        <c:ser>
          <c:idx val="2"/>
          <c:order val="1"/>
          <c:tx>
            <c:strRef>
              <c:f>'Q13'!$C$8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'Q13'!$C$9:$C$15</c:f>
              <c:numCache>
                <c:formatCode>0%</c:formatCode>
                <c:ptCount val="7"/>
                <c:pt idx="0">
                  <c:v>0.53333333333333333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6-4EE1-B7B7-576C71D7833D}"/>
            </c:ext>
          </c:extLst>
        </c:ser>
        <c:ser>
          <c:idx val="0"/>
          <c:order val="2"/>
          <c:tx>
            <c:strRef>
              <c:f>'Q13'!$D$8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'Q13'!$D$9:$D$15</c:f>
              <c:numCache>
                <c:formatCode>0%</c:formatCode>
                <c:ptCount val="7"/>
                <c:pt idx="0">
                  <c:v>0.53333333333333333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76-4EE1-B7B7-576C71D783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A-4499-BCF9-0C2FF68AC275}"/>
            </c:ext>
          </c:extLst>
        </c:ser>
        <c:ser>
          <c:idx val="1"/>
          <c:order val="1"/>
          <c:tx>
            <c:strRef>
              <c:f>'Q14'!$C$9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'Q14'!$C$10:$C$11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A-4499-BCF9-0C2FF68AC275}"/>
            </c:ext>
          </c:extLst>
        </c:ser>
        <c:ser>
          <c:idx val="2"/>
          <c:order val="2"/>
          <c:tx>
            <c:strRef>
              <c:f>'Q14'!$D$9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'Q14'!$D$10:$D$11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A-4499-BCF9-0C2FF68AC2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1-4D9B-BF65-62C3F8AB55BC}"/>
            </c:ext>
          </c:extLst>
        </c:ser>
        <c:ser>
          <c:idx val="1"/>
          <c:order val="1"/>
          <c:tx>
            <c:strRef>
              <c:f>'Q15'!$C$9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'Q15'!$C$10:$C$11</c:f>
              <c:numCache>
                <c:formatCode>0%</c:formatCode>
                <c:ptCount val="2"/>
                <c:pt idx="0">
                  <c:v>0.73333333333333328</c:v>
                </c:pt>
                <c:pt idx="1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1-4D9B-BF65-62C3F8AB55BC}"/>
            </c:ext>
          </c:extLst>
        </c:ser>
        <c:ser>
          <c:idx val="2"/>
          <c:order val="2"/>
          <c:tx>
            <c:strRef>
              <c:f>'Q15'!$D$9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'Q15'!$D$10:$D$11</c:f>
              <c:numCache>
                <c:formatCode>0%</c:formatCode>
                <c:ptCount val="2"/>
                <c:pt idx="0">
                  <c:v>0.73333333333333328</c:v>
                </c:pt>
                <c:pt idx="1">
                  <c:v>0.26666666666666666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71-4D9B-BF65-62C3F8AB55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04-49ED-A895-84A5F7D60A12}"/>
            </c:ext>
          </c:extLst>
        </c:ser>
        <c:ser>
          <c:idx val="1"/>
          <c:order val="1"/>
          <c:tx>
            <c:strRef>
              <c:f>'Q16'!$C$9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'Q16'!$C$10:$C$11</c:f>
              <c:numCache>
                <c:formatCode>0%</c:formatCode>
                <c:ptCount val="2"/>
                <c:pt idx="0">
                  <c:v>0.26666666666666666</c:v>
                </c:pt>
                <c:pt idx="1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04-49ED-A895-84A5F7D60A12}"/>
            </c:ext>
          </c:extLst>
        </c:ser>
        <c:ser>
          <c:idx val="2"/>
          <c:order val="2"/>
          <c:tx>
            <c:strRef>
              <c:f>'Q16'!$D$9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'Q16'!$D$10:$D$11</c:f>
              <c:numCache>
                <c:formatCode>0%</c:formatCode>
                <c:ptCount val="2"/>
                <c:pt idx="0">
                  <c:v>0.26666666666666666</c:v>
                </c:pt>
                <c:pt idx="1">
                  <c:v>0.73333333333333328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04-49ED-A895-84A5F7D60A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'Q17'!$B$9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'Q17'!$B$10:$B$11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20-452F-BC2B-B1E6C8447F86}"/>
            </c:ext>
          </c:extLst>
        </c:ser>
        <c:ser>
          <c:idx val="1"/>
          <c:order val="1"/>
          <c:tx>
            <c:strRef>
              <c:f>'Q17'!$C$9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'Q17'!$C$10:$C$11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20-452F-BC2B-B1E6C8447F86}"/>
            </c:ext>
          </c:extLst>
        </c:ser>
        <c:ser>
          <c:idx val="2"/>
          <c:order val="2"/>
          <c:tx>
            <c:strRef>
              <c:f>'Q17'!$D$9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'Q17'!$A$10:$A$11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'Q17'!$D$10:$D$11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20-452F-BC2B-B1E6C8447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6-407F-9938-0781CE205339}"/>
            </c:ext>
          </c:extLst>
        </c:ser>
        <c:ser>
          <c:idx val="2"/>
          <c:order val="1"/>
          <c:tx>
            <c:strRef>
              <c:f>'Q18'!$C$8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'Q18'!$C$9:$C$15</c:f>
              <c:numCache>
                <c:formatCode>0%</c:formatCode>
                <c:ptCount val="7"/>
                <c:pt idx="0">
                  <c:v>0.53333333333333333</c:v>
                </c:pt>
                <c:pt idx="1">
                  <c:v>0.26666666666666666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6-407F-9938-0781CE205339}"/>
            </c:ext>
          </c:extLst>
        </c:ser>
        <c:ser>
          <c:idx val="0"/>
          <c:order val="2"/>
          <c:tx>
            <c:strRef>
              <c:f>'Q18'!$D$8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'Q18'!$D$9:$D$15</c:f>
              <c:numCache>
                <c:formatCode>0%</c:formatCode>
                <c:ptCount val="7"/>
                <c:pt idx="0">
                  <c:v>0.53333333333333333</c:v>
                </c:pt>
                <c:pt idx="1">
                  <c:v>0.26666666666666666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A6-407F-9938-0781CE2053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'Q19'!$B$8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B-4735-B966-A4F4AC7026BC}"/>
            </c:ext>
          </c:extLst>
        </c:ser>
        <c:ser>
          <c:idx val="2"/>
          <c:order val="1"/>
          <c:tx>
            <c:strRef>
              <c:f>'Q19'!$C$8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'Q19'!$C$9:$C$15</c:f>
              <c:numCache>
                <c:formatCode>0%</c:formatCode>
                <c:ptCount val="7"/>
                <c:pt idx="0">
                  <c:v>0.2</c:v>
                </c:pt>
                <c:pt idx="1">
                  <c:v>0.53333333333333333</c:v>
                </c:pt>
                <c:pt idx="2">
                  <c:v>0.26666666666666666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B-4735-B966-A4F4AC7026BC}"/>
            </c:ext>
          </c:extLst>
        </c:ser>
        <c:ser>
          <c:idx val="0"/>
          <c:order val="2"/>
          <c:tx>
            <c:strRef>
              <c:f>'Q19'!$D$8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'Q19'!$D$9:$D$15</c:f>
              <c:numCache>
                <c:formatCode>0%</c:formatCode>
                <c:ptCount val="7"/>
                <c:pt idx="0">
                  <c:v>0.2</c:v>
                </c:pt>
                <c:pt idx="1">
                  <c:v>0.53333333333333333</c:v>
                </c:pt>
                <c:pt idx="2">
                  <c:v>0.26666666666666666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B-4735-B966-A4F4AC7026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C-453A-B8B7-74833B8F7569}"/>
            </c:ext>
          </c:extLst>
        </c:ser>
        <c:ser>
          <c:idx val="2"/>
          <c:order val="1"/>
          <c:tx>
            <c:strRef>
              <c:f>'Q20'!$C$8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'Q20'!$C$9:$C$15</c:f>
              <c:numCache>
                <c:formatCode>0%</c:formatCode>
                <c:ptCount val="7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0.93333333333333335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DC-453A-B8B7-74833B8F7569}"/>
            </c:ext>
          </c:extLst>
        </c:ser>
        <c:ser>
          <c:idx val="0"/>
          <c:order val="2"/>
          <c:tx>
            <c:strRef>
              <c:f>'Q20'!$D$8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'Q20'!$D$9:$D$15</c:f>
              <c:numCache>
                <c:formatCode>0%</c:formatCode>
                <c:ptCount val="7"/>
                <c:pt idx="0">
                  <c:v>0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0.93333333333333335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DC-453A-B8B7-74833B8F75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0CC-B0EB-B511D028F081}"/>
            </c:ext>
          </c:extLst>
        </c:ser>
        <c:ser>
          <c:idx val="2"/>
          <c:order val="1"/>
          <c:tx>
            <c:strRef>
              <c:f>'Q21'!$C$8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'Q21'!$C$9:$C$15</c:f>
              <c:numCache>
                <c:formatCode>0%</c:formatCode>
                <c:ptCount val="7"/>
                <c:pt idx="0">
                  <c:v>0.26666666666666666</c:v>
                </c:pt>
                <c:pt idx="1">
                  <c:v>0.46666666666666667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D-40CC-B0EB-B511D028F081}"/>
            </c:ext>
          </c:extLst>
        </c:ser>
        <c:ser>
          <c:idx val="0"/>
          <c:order val="2"/>
          <c:tx>
            <c:strRef>
              <c:f>'Q21'!$D$8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'Q21'!$D$9:$D$15</c:f>
              <c:numCache>
                <c:formatCode>0%</c:formatCode>
                <c:ptCount val="7"/>
                <c:pt idx="0">
                  <c:v>0.26666666666666666</c:v>
                </c:pt>
                <c:pt idx="1">
                  <c:v>0.46666666666666667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D-40CC-B0EB-B511D028F0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2-45A8-965A-345C751B4E47}"/>
            </c:ext>
          </c:extLst>
        </c:ser>
        <c:ser>
          <c:idx val="2"/>
          <c:order val="1"/>
          <c:tx>
            <c:strRef>
              <c:f>'Q22'!$C$8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'Q22'!$C$9:$C$15</c:f>
              <c:numCache>
                <c:formatCode>0%</c:formatCode>
                <c:ptCount val="7"/>
                <c:pt idx="0">
                  <c:v>0.2</c:v>
                </c:pt>
                <c:pt idx="1">
                  <c:v>0.4</c:v>
                </c:pt>
                <c:pt idx="2">
                  <c:v>0.26666666666666666</c:v>
                </c:pt>
                <c:pt idx="3">
                  <c:v>0</c:v>
                </c:pt>
                <c:pt idx="4">
                  <c:v>6.6666666666666666E-2</c:v>
                </c:pt>
                <c:pt idx="5">
                  <c:v>6.6666666666666666E-2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2-45A8-965A-345C751B4E47}"/>
            </c:ext>
          </c:extLst>
        </c:ser>
        <c:ser>
          <c:idx val="0"/>
          <c:order val="2"/>
          <c:tx>
            <c:strRef>
              <c:f>'Q22'!$D$8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'Q22'!$D$9:$D$15</c:f>
              <c:numCache>
                <c:formatCode>0%</c:formatCode>
                <c:ptCount val="7"/>
                <c:pt idx="0">
                  <c:v>0.2</c:v>
                </c:pt>
                <c:pt idx="1">
                  <c:v>0.4</c:v>
                </c:pt>
                <c:pt idx="2">
                  <c:v>0.26666666666666666</c:v>
                </c:pt>
                <c:pt idx="3">
                  <c:v>0</c:v>
                </c:pt>
                <c:pt idx="4">
                  <c:v>6.6666666666666666E-2</c:v>
                </c:pt>
                <c:pt idx="5">
                  <c:v>6.6666666666666666E-2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72-45A8-965A-345C751B4E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6A-44AD-B382-5A6B15DFFE64}"/>
            </c:ext>
          </c:extLst>
        </c:ser>
        <c:ser>
          <c:idx val="2"/>
          <c:order val="1"/>
          <c:tx>
            <c:strRef>
              <c:f>'Q23'!$C$8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'Q23'!$C$9:$C$15</c:f>
              <c:numCache>
                <c:formatCode>0%</c:formatCode>
                <c:ptCount val="7"/>
                <c:pt idx="0">
                  <c:v>0.13333333333333333</c:v>
                </c:pt>
                <c:pt idx="1">
                  <c:v>0.33333333333333331</c:v>
                </c:pt>
                <c:pt idx="2">
                  <c:v>0.4</c:v>
                </c:pt>
                <c:pt idx="3">
                  <c:v>0.13333333333333333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6A-44AD-B382-5A6B15DFFE64}"/>
            </c:ext>
          </c:extLst>
        </c:ser>
        <c:ser>
          <c:idx val="0"/>
          <c:order val="2"/>
          <c:tx>
            <c:strRef>
              <c:f>'Q23'!$D$8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'Q23'!$D$9:$D$15</c:f>
              <c:numCache>
                <c:formatCode>0%</c:formatCode>
                <c:ptCount val="7"/>
                <c:pt idx="0">
                  <c:v>0.13333333333333333</c:v>
                </c:pt>
                <c:pt idx="1">
                  <c:v>0.33333333333333331</c:v>
                </c:pt>
                <c:pt idx="2">
                  <c:v>0.4</c:v>
                </c:pt>
                <c:pt idx="3">
                  <c:v>0.13333333333333333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6A-44AD-B382-5A6B15DFFE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9-4E0C-8B8D-97EFB0676FCE}"/>
            </c:ext>
          </c:extLst>
        </c:ser>
        <c:ser>
          <c:idx val="2"/>
          <c:order val="1"/>
          <c:tx>
            <c:strRef>
              <c:f>'Q24'!$C$8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'Q24'!$C$9:$C$15</c:f>
              <c:numCache>
                <c:formatCode>0%</c:formatCode>
                <c:ptCount val="7"/>
                <c:pt idx="0">
                  <c:v>0.13333333333333333</c:v>
                </c:pt>
                <c:pt idx="1">
                  <c:v>0.2</c:v>
                </c:pt>
                <c:pt idx="2">
                  <c:v>0.53333333333333333</c:v>
                </c:pt>
                <c:pt idx="3">
                  <c:v>0.13333333333333333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E9-4E0C-8B8D-97EFB0676FCE}"/>
            </c:ext>
          </c:extLst>
        </c:ser>
        <c:ser>
          <c:idx val="0"/>
          <c:order val="2"/>
          <c:tx>
            <c:strRef>
              <c:f>'Q24'!$D$8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'Q24'!$D$9:$D$15</c:f>
              <c:numCache>
                <c:formatCode>0%</c:formatCode>
                <c:ptCount val="7"/>
                <c:pt idx="0">
                  <c:v>0.13333333333333333</c:v>
                </c:pt>
                <c:pt idx="1">
                  <c:v>0.2</c:v>
                </c:pt>
                <c:pt idx="2">
                  <c:v>0.53333333333333333</c:v>
                </c:pt>
                <c:pt idx="3">
                  <c:v>0.13333333333333333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E9-4E0C-8B8D-97EFB0676F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1EA-98EA-473418099DF7}"/>
            </c:ext>
          </c:extLst>
        </c:ser>
        <c:ser>
          <c:idx val="2"/>
          <c:order val="1"/>
          <c:tx>
            <c:strRef>
              <c:f>'Q25'!$C$8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'Q25'!$C$9:$C$15</c:f>
              <c:numCache>
                <c:formatCode>0%</c:formatCode>
                <c:ptCount val="7"/>
                <c:pt idx="0">
                  <c:v>0.2</c:v>
                </c:pt>
                <c:pt idx="1">
                  <c:v>0.6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B-41EA-98EA-473418099DF7}"/>
            </c:ext>
          </c:extLst>
        </c:ser>
        <c:ser>
          <c:idx val="0"/>
          <c:order val="2"/>
          <c:tx>
            <c:strRef>
              <c:f>'Q25'!$D$8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'Q25'!$D$9:$D$15</c:f>
              <c:numCache>
                <c:formatCode>0%</c:formatCode>
                <c:ptCount val="7"/>
                <c:pt idx="0">
                  <c:v>0.2</c:v>
                </c:pt>
                <c:pt idx="1">
                  <c:v>0.6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B-41EA-98EA-473418099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'Q26'!$B$8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10A-B09D-3542EF380588}"/>
            </c:ext>
          </c:extLst>
        </c:ser>
        <c:ser>
          <c:idx val="2"/>
          <c:order val="1"/>
          <c:tx>
            <c:strRef>
              <c:f>'Q26'!$C$8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'Q26'!$C$9:$C$15</c:f>
              <c:numCache>
                <c:formatCode>0%</c:formatCode>
                <c:ptCount val="7"/>
                <c:pt idx="0">
                  <c:v>0.26666666666666666</c:v>
                </c:pt>
                <c:pt idx="1">
                  <c:v>0.33333333333333331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10A-B09D-3542EF380588}"/>
            </c:ext>
          </c:extLst>
        </c:ser>
        <c:ser>
          <c:idx val="0"/>
          <c:order val="2"/>
          <c:tx>
            <c:strRef>
              <c:f>'Q26'!$D$8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'Q26'!$D$9:$D$15</c:f>
              <c:numCache>
                <c:formatCode>0%</c:formatCode>
                <c:ptCount val="7"/>
                <c:pt idx="0">
                  <c:v>0.26666666666666666</c:v>
                </c:pt>
                <c:pt idx="1">
                  <c:v>0.33333333333333331</c:v>
                </c:pt>
                <c:pt idx="2">
                  <c:v>0.2</c:v>
                </c:pt>
                <c:pt idx="3">
                  <c:v>0.2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10A-B09D-3542EF3805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'Q27'!$B$8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'Q27'!$B$9:$B$15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8-4C09-ADAF-D4F87C42C5D3}"/>
            </c:ext>
          </c:extLst>
        </c:ser>
        <c:ser>
          <c:idx val="2"/>
          <c:order val="1"/>
          <c:tx>
            <c:strRef>
              <c:f>'Q27'!$C$8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'Q27'!$C$9:$C$15</c:f>
              <c:numCache>
                <c:formatCode>0%</c:formatCode>
                <c:ptCount val="7"/>
                <c:pt idx="0">
                  <c:v>0.4</c:v>
                </c:pt>
                <c:pt idx="1">
                  <c:v>0.33333333333333331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8-4C09-ADAF-D4F87C42C5D3}"/>
            </c:ext>
          </c:extLst>
        </c:ser>
        <c:ser>
          <c:idx val="0"/>
          <c:order val="2"/>
          <c:tx>
            <c:strRef>
              <c:f>'Q27'!$D$8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'Q27'!$A$9:$A$15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 aplica</c:v>
                </c:pt>
                <c:pt idx="6">
                  <c:v>Não sei responder</c:v>
                </c:pt>
              </c:strCache>
            </c:strRef>
          </c:cat>
          <c:val>
            <c:numRef>
              <c:f>'Q27'!$D$9:$D$15</c:f>
              <c:numCache>
                <c:formatCode>0%</c:formatCode>
                <c:ptCount val="7"/>
                <c:pt idx="0">
                  <c:v>0.4</c:v>
                </c:pt>
                <c:pt idx="1">
                  <c:v>0.33333333333333331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48-4C09-ADAF-D4F87C42C5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'Q28'!$B$8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E-40B1-AA4F-17B3FAC23EC1}"/>
            </c:ext>
          </c:extLst>
        </c:ser>
        <c:ser>
          <c:idx val="2"/>
          <c:order val="1"/>
          <c:tx>
            <c:strRef>
              <c:f>'Q28'!$C$8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'Q28'!$C$9:$C$14</c:f>
              <c:numCache>
                <c:formatCode>0%</c:formatCode>
                <c:ptCount val="6"/>
                <c:pt idx="0">
                  <c:v>0.26666666666666666</c:v>
                </c:pt>
                <c:pt idx="1">
                  <c:v>0.53333333333333333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E-40B1-AA4F-17B3FAC23EC1}"/>
            </c:ext>
          </c:extLst>
        </c:ser>
        <c:ser>
          <c:idx val="0"/>
          <c:order val="2"/>
          <c:tx>
            <c:strRef>
              <c:f>'Q28'!$D$8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'Q28'!$D$9:$D$14</c:f>
              <c:numCache>
                <c:formatCode>0%</c:formatCode>
                <c:ptCount val="6"/>
                <c:pt idx="0">
                  <c:v>0.26666666666666666</c:v>
                </c:pt>
                <c:pt idx="1">
                  <c:v>0.53333333333333333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E-40B1-AA4F-17B3FAC23E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'Q29'!$B$8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8-4633-ADAD-F4EF68BC2443}"/>
            </c:ext>
          </c:extLst>
        </c:ser>
        <c:ser>
          <c:idx val="2"/>
          <c:order val="1"/>
          <c:tx>
            <c:strRef>
              <c:f>'Q29'!$C$8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'Q29'!$C$9:$C$14</c:f>
              <c:numCache>
                <c:formatCode>0%</c:formatCode>
                <c:ptCount val="6"/>
                <c:pt idx="0">
                  <c:v>0.26666666666666666</c:v>
                </c:pt>
                <c:pt idx="1">
                  <c:v>0.6</c:v>
                </c:pt>
                <c:pt idx="2">
                  <c:v>0.13333333333333333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68-4633-ADAD-F4EF68BC2443}"/>
            </c:ext>
          </c:extLst>
        </c:ser>
        <c:ser>
          <c:idx val="0"/>
          <c:order val="2"/>
          <c:tx>
            <c:strRef>
              <c:f>'Q29'!$D$8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'Q29'!$D$9:$D$14</c:f>
              <c:numCache>
                <c:formatCode>0%</c:formatCode>
                <c:ptCount val="6"/>
                <c:pt idx="0">
                  <c:v>0.26666666666666666</c:v>
                </c:pt>
                <c:pt idx="1">
                  <c:v>0.6</c:v>
                </c:pt>
                <c:pt idx="2">
                  <c:v>0.13333333333333333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68-4633-ADAD-F4EF68BC24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'Q30'!$B$8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B-446B-8D64-D4A7C483F9F8}"/>
            </c:ext>
          </c:extLst>
        </c:ser>
        <c:ser>
          <c:idx val="2"/>
          <c:order val="1"/>
          <c:tx>
            <c:strRef>
              <c:f>'Q30'!$C$8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0.26666666666666666</c:v>
                </c:pt>
                <c:pt idx="2">
                  <c:v>0.33333333333333331</c:v>
                </c:pt>
                <c:pt idx="3">
                  <c:v>0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B-446B-8D64-D4A7C483F9F8}"/>
            </c:ext>
          </c:extLst>
        </c:ser>
        <c:ser>
          <c:idx val="0"/>
          <c:order val="2"/>
          <c:tx>
            <c:strRef>
              <c:f>'Q30'!$D$8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'Q30'!$D$9:$D$14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0.26666666666666666</c:v>
                </c:pt>
                <c:pt idx="2">
                  <c:v>0.33333333333333331</c:v>
                </c:pt>
                <c:pt idx="3">
                  <c:v>0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B-446B-8D64-D4A7C483F9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5-4935-8321-96472CAFB748}"/>
            </c:ext>
          </c:extLst>
        </c:ser>
        <c:ser>
          <c:idx val="2"/>
          <c:order val="1"/>
          <c:tx>
            <c:strRef>
              <c:f>'Q31'!$C$8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'Q31'!$C$9:$C$14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25-4935-8321-96472CAFB748}"/>
            </c:ext>
          </c:extLst>
        </c:ser>
        <c:ser>
          <c:idx val="0"/>
          <c:order val="2"/>
          <c:tx>
            <c:strRef>
              <c:f>'Q31'!$D$8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'Q31'!$D$9:$D$14</c:f>
              <c:numCache>
                <c:formatCode>0%</c:formatCode>
                <c:ptCount val="6"/>
                <c:pt idx="0">
                  <c:v>0.33333333333333331</c:v>
                </c:pt>
                <c:pt idx="1">
                  <c:v>0.26666666666666666</c:v>
                </c:pt>
                <c:pt idx="2">
                  <c:v>0.2</c:v>
                </c:pt>
                <c:pt idx="3">
                  <c:v>0.13333333333333333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25-4935-8321-96472CAFB7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B-461A-BB08-AD8A0FBBD7E3}"/>
            </c:ext>
          </c:extLst>
        </c:ser>
        <c:ser>
          <c:idx val="2"/>
          <c:order val="1"/>
          <c:tx>
            <c:strRef>
              <c:f>'Q32'!$C$8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'Q32'!$C$9:$C$14</c:f>
              <c:numCache>
                <c:formatCode>0%</c:formatCode>
                <c:ptCount val="6"/>
                <c:pt idx="0">
                  <c:v>0.26666666666666666</c:v>
                </c:pt>
                <c:pt idx="1">
                  <c:v>0.46666666666666667</c:v>
                </c:pt>
                <c:pt idx="2">
                  <c:v>0.26666666666666666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B-461A-BB08-AD8A0FBBD7E3}"/>
            </c:ext>
          </c:extLst>
        </c:ser>
        <c:ser>
          <c:idx val="0"/>
          <c:order val="2"/>
          <c:tx>
            <c:strRef>
              <c:f>'Q32'!$D$8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'Q32'!$D$9:$D$14</c:f>
              <c:numCache>
                <c:formatCode>0%</c:formatCode>
                <c:ptCount val="6"/>
                <c:pt idx="0">
                  <c:v>0.26666666666666666</c:v>
                </c:pt>
                <c:pt idx="1">
                  <c:v>0.46666666666666667</c:v>
                </c:pt>
                <c:pt idx="2">
                  <c:v>0.26666666666666666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B-461A-BB08-AD8A0FBBD7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0FC-9055-EC139AD3A762}"/>
            </c:ext>
          </c:extLst>
        </c:ser>
        <c:ser>
          <c:idx val="2"/>
          <c:order val="1"/>
          <c:tx>
            <c:strRef>
              <c:f>'Q33'!$C$8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'Q33'!$C$9:$C$14</c:f>
              <c:numCache>
                <c:formatCode>0%</c:formatCode>
                <c:ptCount val="6"/>
                <c:pt idx="0">
                  <c:v>0.66666666666666663</c:v>
                </c:pt>
                <c:pt idx="1">
                  <c:v>0.2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F-40FC-9055-EC139AD3A762}"/>
            </c:ext>
          </c:extLst>
        </c:ser>
        <c:ser>
          <c:idx val="0"/>
          <c:order val="2"/>
          <c:tx>
            <c:strRef>
              <c:f>'Q33'!$D$8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'Q33'!$D$9:$D$14</c:f>
              <c:numCache>
                <c:formatCode>0%</c:formatCode>
                <c:ptCount val="6"/>
                <c:pt idx="0">
                  <c:v>0.66666666666666663</c:v>
                </c:pt>
                <c:pt idx="1">
                  <c:v>0.2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  <c:pt idx="5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F-40FC-9055-EC139AD3A7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'Q34'!$B$8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'Q34'!$B$9:$B$14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E-4DAB-9A74-9E6A2BBB6FAB}"/>
            </c:ext>
          </c:extLst>
        </c:ser>
        <c:ser>
          <c:idx val="2"/>
          <c:order val="1"/>
          <c:tx>
            <c:strRef>
              <c:f>'Q34'!$C$8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'Q34'!$C$9:$C$14</c:f>
              <c:numCache>
                <c:formatCode>0%</c:formatCode>
                <c:ptCount val="6"/>
                <c:pt idx="0">
                  <c:v>0.46666666666666667</c:v>
                </c:pt>
                <c:pt idx="1">
                  <c:v>0.33333333333333331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E-4DAB-9A74-9E6A2BBB6FAB}"/>
            </c:ext>
          </c:extLst>
        </c:ser>
        <c:ser>
          <c:idx val="0"/>
          <c:order val="2"/>
          <c:tx>
            <c:strRef>
              <c:f>'Q34'!$D$8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'Q34'!$A$9:$A$14</c:f>
              <c:strCache>
                <c:ptCount val="6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</c:strCache>
            </c:strRef>
          </c:cat>
          <c:val>
            <c:numRef>
              <c:f>'Q34'!$D$9:$D$14</c:f>
              <c:numCache>
                <c:formatCode>0%</c:formatCode>
                <c:ptCount val="6"/>
                <c:pt idx="0">
                  <c:v>0.46666666666666667</c:v>
                </c:pt>
                <c:pt idx="1">
                  <c:v>0.33333333333333331</c:v>
                </c:pt>
                <c:pt idx="2">
                  <c:v>0.13333333333333333</c:v>
                </c:pt>
                <c:pt idx="3">
                  <c:v>6.6666666666666666E-2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E-4DAB-9A74-9E6A2BBB6F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'Q35-40'!$B$29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'Q35-40'!$B$30:$B$47</c:f>
              <c:numCache>
                <c:formatCode>0%</c:formatCode>
                <c:ptCount val="18"/>
                <c:pt idx="1">
                  <c:v>8.381839348079162E-2</c:v>
                </c:pt>
                <c:pt idx="2">
                  <c:v>0.35739231664726429</c:v>
                </c:pt>
                <c:pt idx="4">
                  <c:v>0.179860302677532</c:v>
                </c:pt>
                <c:pt idx="5">
                  <c:v>0.26135040745052385</c:v>
                </c:pt>
                <c:pt idx="7">
                  <c:v>5.471478463329453E-2</c:v>
                </c:pt>
                <c:pt idx="8">
                  <c:v>0.38649592549476136</c:v>
                </c:pt>
                <c:pt idx="10">
                  <c:v>0.27648428405122233</c:v>
                </c:pt>
                <c:pt idx="11">
                  <c:v>0.16472642607683352</c:v>
                </c:pt>
                <c:pt idx="13">
                  <c:v>4.6565774155995346E-2</c:v>
                </c:pt>
                <c:pt idx="14">
                  <c:v>0.39464493597206052</c:v>
                </c:pt>
                <c:pt idx="16">
                  <c:v>0.19266589057043074</c:v>
                </c:pt>
                <c:pt idx="17">
                  <c:v>0.24854481955762514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F-49C9-8B3A-133B66A6E94D}"/>
            </c:ext>
          </c:extLst>
        </c:ser>
        <c:ser>
          <c:idx val="1"/>
          <c:order val="1"/>
          <c:tx>
            <c:strRef>
              <c:f>'Q35-40'!$C$29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'Q35-40'!$C$30:$C$47</c:f>
              <c:numCache>
                <c:formatCode>0%</c:formatCode>
                <c:ptCount val="18"/>
                <c:pt idx="1">
                  <c:v>0.26309662398137368</c:v>
                </c:pt>
                <c:pt idx="2">
                  <c:v>0.29569266589057042</c:v>
                </c:pt>
                <c:pt idx="4">
                  <c:v>0.15424912689173456</c:v>
                </c:pt>
                <c:pt idx="5">
                  <c:v>0.40454016298020956</c:v>
                </c:pt>
                <c:pt idx="7">
                  <c:v>0.22467986030267753</c:v>
                </c:pt>
                <c:pt idx="8">
                  <c:v>0.33410942956926659</c:v>
                </c:pt>
                <c:pt idx="10">
                  <c:v>9.5459837019790453E-2</c:v>
                </c:pt>
                <c:pt idx="11">
                  <c:v>0.46332945285215366</c:v>
                </c:pt>
                <c:pt idx="13">
                  <c:v>0.20081490104772992</c:v>
                </c:pt>
                <c:pt idx="14">
                  <c:v>0.35797438882421423</c:v>
                </c:pt>
                <c:pt idx="16">
                  <c:v>3.3178114086146682E-2</c:v>
                </c:pt>
                <c:pt idx="17">
                  <c:v>0.52561117578579741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9F-49C9-8B3A-133B66A6E94D}"/>
            </c:ext>
          </c:extLst>
        </c:ser>
        <c:ser>
          <c:idx val="2"/>
          <c:order val="2"/>
          <c:tx>
            <c:strRef>
              <c:f>'Q35-40'!$D$29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'Q35-40'!$A$30:$A$47</c:f>
              <c:strCache>
                <c:ptCount val="18"/>
                <c:pt idx="0">
                  <c:v>Os horários de trabalho remoto permanecem os mesmos que o presencial</c:v>
                </c:pt>
                <c:pt idx="1">
                  <c:v>Sim</c:v>
                </c:pt>
                <c:pt idx="2">
                  <c:v>Não</c:v>
                </c:pt>
                <c:pt idx="3">
                  <c:v>Houve mudança de horário em relação ao trabalho presencial</c:v>
                </c:pt>
                <c:pt idx="4">
                  <c:v>Sim</c:v>
                </c:pt>
                <c:pt idx="5">
                  <c:v>Não</c:v>
                </c:pt>
                <c:pt idx="6">
                  <c:v>Consigo desempenhar meu trabalho utilizando a carga horária diária regular]</c:v>
                </c:pt>
                <c:pt idx="7">
                  <c:v>Sim</c:v>
                </c:pt>
                <c:pt idx="8">
                  <c:v>Não</c:v>
                </c:pt>
                <c:pt idx="9">
                  <c:v>Tenho trabalhado mais que a carga horária diária regular para desempenhar minhas atividades</c:v>
                </c:pt>
                <c:pt idx="10">
                  <c:v>Sim</c:v>
                </c:pt>
                <c:pt idx="11">
                  <c:v>Não</c:v>
                </c:pt>
                <c:pt idx="12">
                  <c:v>Trabalho a mesma quantidade de dias que o trabalho presencial</c:v>
                </c:pt>
                <c:pt idx="13">
                  <c:v>Sim</c:v>
                </c:pt>
                <c:pt idx="14">
                  <c:v>Não</c:v>
                </c:pt>
                <c:pt idx="15">
                  <c:v>Tenho trabalhado mais dias da semana que o trabalho presencial para desempenhar minhas atividades</c:v>
                </c:pt>
                <c:pt idx="16">
                  <c:v>Sim</c:v>
                </c:pt>
                <c:pt idx="17">
                  <c:v>Não</c:v>
                </c:pt>
              </c:strCache>
            </c:strRef>
          </c:cat>
          <c:val>
            <c:numRef>
              <c:f>'Q35-40'!$D$30:$D$47</c:f>
              <c:numCache>
                <c:formatCode>0%</c:formatCode>
                <c:ptCount val="18"/>
                <c:pt idx="1">
                  <c:v>0.3469150174621653</c:v>
                </c:pt>
                <c:pt idx="2">
                  <c:v>0.65308498253783465</c:v>
                </c:pt>
                <c:pt idx="4">
                  <c:v>0.33410942956926659</c:v>
                </c:pt>
                <c:pt idx="5">
                  <c:v>0.66589057043073341</c:v>
                </c:pt>
                <c:pt idx="7">
                  <c:v>0.27939464493597205</c:v>
                </c:pt>
                <c:pt idx="8">
                  <c:v>0.7206053550640279</c:v>
                </c:pt>
                <c:pt idx="10">
                  <c:v>0.37194412107101277</c:v>
                </c:pt>
                <c:pt idx="11">
                  <c:v>0.62805587892898718</c:v>
                </c:pt>
                <c:pt idx="13">
                  <c:v>0.24738067520372525</c:v>
                </c:pt>
                <c:pt idx="14">
                  <c:v>0.75261932479627469</c:v>
                </c:pt>
                <c:pt idx="16">
                  <c:v>0.22584400465657742</c:v>
                </c:pt>
                <c:pt idx="17">
                  <c:v>0.7741559953434225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9F-49C9-8B3A-133B66A6E9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'Q41'!$B$8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B-4B96-9F64-DC58B333BAD1}"/>
            </c:ext>
          </c:extLst>
        </c:ser>
        <c:ser>
          <c:idx val="2"/>
          <c:order val="1"/>
          <c:tx>
            <c:strRef>
              <c:f>'Q41'!$C$8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'Q41'!$C$9:$C$13</c:f>
              <c:numCache>
                <c:formatCode>0%</c:formatCode>
                <c:ptCount val="5"/>
                <c:pt idx="0">
                  <c:v>0.26666666666666666</c:v>
                </c:pt>
                <c:pt idx="1">
                  <c:v>0.46666666666666667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B-4B96-9F64-DC58B333BAD1}"/>
            </c:ext>
          </c:extLst>
        </c:ser>
        <c:ser>
          <c:idx val="0"/>
          <c:order val="2"/>
          <c:tx>
            <c:strRef>
              <c:f>'Q41'!$D$8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'Q41'!$D$9:$D$13</c:f>
              <c:numCache>
                <c:formatCode>0%</c:formatCode>
                <c:ptCount val="5"/>
                <c:pt idx="0">
                  <c:v>0.26666666666666666</c:v>
                </c:pt>
                <c:pt idx="1">
                  <c:v>0.46666666666666667</c:v>
                </c:pt>
                <c:pt idx="2">
                  <c:v>0.13333333333333333</c:v>
                </c:pt>
                <c:pt idx="3">
                  <c:v>0.13333333333333333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3B-4B96-9F64-DC58B333BA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'Q42'!$B$8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0-495E-92CA-1F9107A2619C}"/>
            </c:ext>
          </c:extLst>
        </c:ser>
        <c:ser>
          <c:idx val="2"/>
          <c:order val="1"/>
          <c:tx>
            <c:strRef>
              <c:f>'Q42'!$C$8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'Q42'!$C$9:$C$13</c:f>
              <c:numCache>
                <c:formatCode>0%</c:formatCode>
                <c:ptCount val="5"/>
                <c:pt idx="0">
                  <c:v>0.2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0.4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0-495E-92CA-1F9107A2619C}"/>
            </c:ext>
          </c:extLst>
        </c:ser>
        <c:ser>
          <c:idx val="0"/>
          <c:order val="2"/>
          <c:tx>
            <c:strRef>
              <c:f>'Q42'!$D$8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'Q42'!$D$9:$D$13</c:f>
              <c:numCache>
                <c:formatCode>0%</c:formatCode>
                <c:ptCount val="5"/>
                <c:pt idx="0">
                  <c:v>0.2</c:v>
                </c:pt>
                <c:pt idx="1">
                  <c:v>6.6666666666666666E-2</c:v>
                </c:pt>
                <c:pt idx="2">
                  <c:v>0.2</c:v>
                </c:pt>
                <c:pt idx="3">
                  <c:v>0.4</c:v>
                </c:pt>
                <c:pt idx="4">
                  <c:v>0.13333333333333333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0-495E-92CA-1F9107A261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'Q43'!$B$8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0-4723-8612-B054DE36166D}"/>
            </c:ext>
          </c:extLst>
        </c:ser>
        <c:ser>
          <c:idx val="2"/>
          <c:order val="1"/>
          <c:tx>
            <c:strRef>
              <c:f>'Q43'!$C$8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'Q43'!$C$9:$C$13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0.46666666666666667</c:v>
                </c:pt>
                <c:pt idx="2">
                  <c:v>0.13333333333333333</c:v>
                </c:pt>
                <c:pt idx="3">
                  <c:v>0</c:v>
                </c:pt>
                <c:pt idx="4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0-4723-8612-B054DE36166D}"/>
            </c:ext>
          </c:extLst>
        </c:ser>
        <c:ser>
          <c:idx val="0"/>
          <c:order val="2"/>
          <c:tx>
            <c:strRef>
              <c:f>'Q43'!$D$8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'Q43'!$D$9:$D$13</c:f>
              <c:numCache>
                <c:formatCode>0%</c:formatCode>
                <c:ptCount val="5"/>
                <c:pt idx="0">
                  <c:v>0.33333333333333331</c:v>
                </c:pt>
                <c:pt idx="1">
                  <c:v>0.46666666666666667</c:v>
                </c:pt>
                <c:pt idx="2">
                  <c:v>0.13333333333333333</c:v>
                </c:pt>
                <c:pt idx="3">
                  <c:v>0</c:v>
                </c:pt>
                <c:pt idx="4">
                  <c:v>6.6666666666666666E-2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0-4723-8612-B054DE3616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'Q44'!$B$8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D-4520-9ADD-74567DF362FC}"/>
            </c:ext>
          </c:extLst>
        </c:ser>
        <c:ser>
          <c:idx val="2"/>
          <c:order val="1"/>
          <c:tx>
            <c:strRef>
              <c:f>'Q44'!$C$8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'Q44'!$C$9:$C$13</c:f>
              <c:numCache>
                <c:formatCode>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6.6666666666666666E-2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D-4520-9ADD-74567DF362FC}"/>
            </c:ext>
          </c:extLst>
        </c:ser>
        <c:ser>
          <c:idx val="0"/>
          <c:order val="2"/>
          <c:tx>
            <c:strRef>
              <c:f>'Q44'!$D$8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'Q44'!$A$9:$A$13</c:f>
              <c:strCache>
                <c:ptCount val="5"/>
                <c:pt idx="0">
                  <c:v>Concordo plenamente</c:v>
                </c:pt>
                <c:pt idx="1">
                  <c:v>Concordo</c:v>
                </c:pt>
                <c:pt idx="2">
                  <c:v>Discordo razoavelmente</c:v>
                </c:pt>
                <c:pt idx="3">
                  <c:v>Discordo</c:v>
                </c:pt>
                <c:pt idx="4">
                  <c:v>Discordo totalmente</c:v>
                </c:pt>
              </c:strCache>
            </c:strRef>
          </c:cat>
          <c:val>
            <c:numRef>
              <c:f>'Q44'!$D$9:$D$13</c:f>
              <c:numCache>
                <c:formatCode>0%</c:formatCode>
                <c:ptCount val="5"/>
                <c:pt idx="0">
                  <c:v>0.2</c:v>
                </c:pt>
                <c:pt idx="1">
                  <c:v>0.4</c:v>
                </c:pt>
                <c:pt idx="2">
                  <c:v>6.6666666666666666E-2</c:v>
                </c:pt>
                <c:pt idx="3">
                  <c:v>0.33333333333333331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7D-4520-9ADD-74567DF362F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'Q45'!$B$8</c:f>
              <c:strCache>
                <c:ptCount val="1"/>
                <c:pt idx="0">
                  <c:v>DOCENTE TOTAL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'Q45'!$B$9:$B$13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676-BA0D-300B6A9FA317}"/>
            </c:ext>
          </c:extLst>
        </c:ser>
        <c:ser>
          <c:idx val="2"/>
          <c:order val="1"/>
          <c:tx>
            <c:strRef>
              <c:f>'Q45'!$C$8</c:f>
              <c:strCache>
                <c:ptCount val="1"/>
                <c:pt idx="0">
                  <c:v>TÉCNICO 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'Q45'!$C$9:$C$13</c:f>
              <c:numCache>
                <c:formatCode>0%</c:formatCode>
                <c:ptCount val="5"/>
                <c:pt idx="0">
                  <c:v>0.13333333333333333</c:v>
                </c:pt>
                <c:pt idx="1">
                  <c:v>6.6666666666666666E-2</c:v>
                </c:pt>
                <c:pt idx="2">
                  <c:v>0.4</c:v>
                </c:pt>
                <c:pt idx="3">
                  <c:v>0.4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95-4676-BA0D-300B6A9FA317}"/>
            </c:ext>
          </c:extLst>
        </c:ser>
        <c:ser>
          <c:idx val="0"/>
          <c:order val="2"/>
          <c:tx>
            <c:strRef>
              <c:f>'Q45'!$D$8</c:f>
              <c:strCache>
                <c:ptCount val="1"/>
                <c:pt idx="0">
                  <c:v>TOTAL 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'Q45'!$A$9:$A$13</c:f>
              <c:strCache>
                <c:ptCount val="5"/>
                <c:pt idx="0">
                  <c:v>10% a 20% do tempo</c:v>
                </c:pt>
                <c:pt idx="1">
                  <c:v>20% a 40% do tempo</c:v>
                </c:pt>
                <c:pt idx="2">
                  <c:v>40% a 60% do tempo</c:v>
                </c:pt>
                <c:pt idx="3">
                  <c:v>60% a 80% do tempo</c:v>
                </c:pt>
                <c:pt idx="4">
                  <c:v>Não tenho interesse em realizar trabalho remoto</c:v>
                </c:pt>
              </c:strCache>
            </c:strRef>
          </c:cat>
          <c:val>
            <c:numRef>
              <c:f>'Q45'!$D$9:$D$13</c:f>
              <c:numCache>
                <c:formatCode>0%</c:formatCode>
                <c:ptCount val="5"/>
                <c:pt idx="0">
                  <c:v>0.13333333333333333</c:v>
                </c:pt>
                <c:pt idx="1">
                  <c:v>6.6666666666666666E-2</c:v>
                </c:pt>
                <c:pt idx="2">
                  <c:v>0.4</c:v>
                </c:pt>
                <c:pt idx="3">
                  <c:v>0.4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95-4676-BA0D-300B6A9FA3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9892911"/>
        <c:axId val="129889167"/>
      </c:barChart>
      <c:catAx>
        <c:axId val="129892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89167"/>
        <c:crosses val="autoZero"/>
        <c:auto val="1"/>
        <c:lblAlgn val="ctr"/>
        <c:lblOffset val="100"/>
        <c:noMultiLvlLbl val="0"/>
      </c:catAx>
      <c:valAx>
        <c:axId val="129889167"/>
        <c:scaling>
          <c:orientation val="minMax"/>
          <c:max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892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2CDDF4-7EC7-44A0-8C08-044204857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4A30BCD-50FE-4670-8258-DBF5538A6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555B457-A3FB-4600-BC19-A2A15B3F71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91DEDA-0781-43A2-9CF8-452E523C0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7C5A0B-9659-4EEC-B4FA-EEB70D3FE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0297C7-BD95-435A-9279-9FB1FD065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1741CF6-204D-4D1A-ABC6-9377342D5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E49B4D-0941-4D65-98E5-CC0B5965A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210038</xdr:colOff>
      <xdr:row>1</xdr:row>
      <xdr:rowOff>34925</xdr:rowOff>
    </xdr:from>
    <xdr:to>
      <xdr:col>29</xdr:col>
      <xdr:colOff>330200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C4DD45-CA3E-4507-B8E2-E9B6CE29A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5F0060B-48E5-4A15-BE60-14940D71C5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9D95E8-07FC-4BF3-8C25-512A7A76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F17C474-EEB0-4B42-BAE8-4788D1ED9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359C46C-602D-4B76-826E-B606D7C995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51DAD3-BEE5-4479-8AC1-F1F1E4E45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CBE926-2E3C-43E2-AFD0-05B19512E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20973B-370B-4747-9874-2FC67FE5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168501</xdr:colOff>
      <xdr:row>7</xdr:row>
      <xdr:rowOff>38779</xdr:rowOff>
    </xdr:from>
    <xdr:to>
      <xdr:col>25</xdr:col>
      <xdr:colOff>40820</xdr:colOff>
      <xdr:row>34</xdr:row>
      <xdr:rowOff>22679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16E09F0-E51A-420F-B3D2-F007D70CF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7291CB-4376-44F0-AE7C-9C1FBD3F0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43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05ED-38E0-46EE-B0FE-B23484F1E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34924</xdr:rowOff>
    </xdr:from>
    <xdr:to>
      <xdr:col>31</xdr:col>
      <xdr:colOff>476249</xdr:colOff>
      <xdr:row>54</xdr:row>
      <xdr:rowOff>23811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ED5FF9-16ED-4F60-A32C-CB2631C01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33F14A-E35B-498C-9AB9-3FD2B5C3BB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DD934-BE07-4D7D-9FC8-14591208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79375</xdr:rowOff>
    </xdr:from>
    <xdr:to>
      <xdr:col>27</xdr:col>
      <xdr:colOff>476250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9DF94C-2824-4FF8-A32D-F0233D803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289413</xdr:colOff>
      <xdr:row>4</xdr:row>
      <xdr:rowOff>47625</xdr:rowOff>
    </xdr:from>
    <xdr:to>
      <xdr:col>29</xdr:col>
      <xdr:colOff>15875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A37155-0027-4A51-A337-EDD0AC33C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76199</xdr:rowOff>
    </xdr:from>
    <xdr:to>
      <xdr:col>28</xdr:col>
      <xdr:colOff>304800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12D048-47BA-4369-822C-27CCC32C4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4C8B60-2959-464D-A64D-E1AFA192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226B42-029C-4A17-B0CD-31F87D9D50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F96BFA-875E-490E-820B-8511422C37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5</xdr:row>
      <xdr:rowOff>19049</xdr:rowOff>
    </xdr:from>
    <xdr:to>
      <xdr:col>29</xdr:col>
      <xdr:colOff>95250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4E788E-6EF7-4E38-9F55-24338115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222738</xdr:colOff>
      <xdr:row>2</xdr:row>
      <xdr:rowOff>114299</xdr:rowOff>
    </xdr:from>
    <xdr:to>
      <xdr:col>29</xdr:col>
      <xdr:colOff>114300</xdr:colOff>
      <xdr:row>42</xdr:row>
      <xdr:rowOff>22224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99F95C-41D1-452B-A591-A227B930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4</xdr:row>
      <xdr:rowOff>95249</xdr:rowOff>
    </xdr:from>
    <xdr:to>
      <xdr:col>29</xdr:col>
      <xdr:colOff>38100</xdr:colOff>
      <xdr:row>42</xdr:row>
      <xdr:rowOff>136524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99912A-06A0-40F9-8088-8C0817BC3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6233E6B-F2DD-4CF0-8E47-719F4C13DF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68E451-DF5F-4F93-ADE1-724B3747B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42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DA7E28-E955-4F63-A10D-04A86117C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54201</xdr:colOff>
      <xdr:row>2</xdr:row>
      <xdr:rowOff>19729</xdr:rowOff>
    </xdr:from>
    <xdr:to>
      <xdr:col>25</xdr:col>
      <xdr:colOff>536120</xdr:colOff>
      <xdr:row>29</xdr:row>
      <xdr:rowOff>3629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2FCF3-A702-4958-9896-8CAA3833C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5BC698E-E974-4213-B7D5-1D7A27CF6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5A9B557-CAC1-4628-88F7-B0905C6F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3</xdr:row>
      <xdr:rowOff>63500</xdr:rowOff>
    </xdr:from>
    <xdr:to>
      <xdr:col>28</xdr:col>
      <xdr:colOff>587375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0C8C29B-F19E-4599-B6A1-C60D3BDC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911DB3-AD1A-4BC2-AA3B-3B4E2F400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337038</xdr:colOff>
      <xdr:row>1</xdr:row>
      <xdr:rowOff>34925</xdr:rowOff>
    </xdr:from>
    <xdr:to>
      <xdr:col>29</xdr:col>
      <xdr:colOff>457200</xdr:colOff>
      <xdr:row>41</xdr:row>
      <xdr:rowOff>136525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B3F0AB8-146F-43B5-829A-B49C0226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Y17"/>
  <sheetViews>
    <sheetView tabSelected="1" zoomScale="90" zoomScaleNormal="90" workbookViewId="0">
      <pane xSplit="3" ySplit="2" topLeftCell="D3" activePane="bottomRight" state="frozen"/>
      <selection pane="topRight" activeCell="F1" sqref="F1"/>
      <selection pane="bottomLeft" activeCell="A4" sqref="A4"/>
      <selection pane="bottomRight" activeCell="O23" sqref="O23"/>
    </sheetView>
  </sheetViews>
  <sheetFormatPr defaultColWidth="13.28515625" defaultRowHeight="37.5" customHeight="1" x14ac:dyDescent="0.2"/>
  <cols>
    <col min="1" max="675" width="13.28515625" style="1"/>
    <col min="676" max="16384" width="13.28515625" style="2"/>
  </cols>
  <sheetData>
    <row r="1" spans="1:48" ht="37.5" customHeight="1" x14ac:dyDescent="0.2">
      <c r="D1" s="1" t="s">
        <v>73</v>
      </c>
      <c r="E1" s="1" t="s">
        <v>74</v>
      </c>
      <c r="F1" s="1" t="s">
        <v>75</v>
      </c>
      <c r="G1" s="1" t="s">
        <v>76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81</v>
      </c>
      <c r="M1" s="1" t="s">
        <v>82</v>
      </c>
      <c r="N1" s="1" t="s">
        <v>83</v>
      </c>
      <c r="O1" s="1" t="s">
        <v>84</v>
      </c>
      <c r="P1" s="1" t="s">
        <v>85</v>
      </c>
      <c r="Q1" s="1" t="s">
        <v>86</v>
      </c>
      <c r="R1" s="1" t="s">
        <v>87</v>
      </c>
      <c r="S1" s="1" t="s">
        <v>88</v>
      </c>
      <c r="T1" s="1" t="s">
        <v>89</v>
      </c>
      <c r="U1" s="1" t="s">
        <v>90</v>
      </c>
      <c r="V1" s="1" t="s">
        <v>91</v>
      </c>
      <c r="W1" s="1" t="s">
        <v>92</v>
      </c>
      <c r="X1" s="1" t="s">
        <v>93</v>
      </c>
      <c r="Y1" s="1" t="s">
        <v>94</v>
      </c>
      <c r="Z1" s="1" t="s">
        <v>95</v>
      </c>
      <c r="AA1" s="1" t="s">
        <v>96</v>
      </c>
      <c r="AB1" s="1" t="s">
        <v>97</v>
      </c>
      <c r="AC1" s="1" t="s">
        <v>98</v>
      </c>
      <c r="AD1" s="1" t="s">
        <v>99</v>
      </c>
      <c r="AE1" s="1" t="s">
        <v>100</v>
      </c>
      <c r="AF1" s="1" t="s">
        <v>101</v>
      </c>
      <c r="AG1" s="1" t="s">
        <v>102</v>
      </c>
      <c r="AH1" s="1" t="s">
        <v>103</v>
      </c>
      <c r="AI1" s="1" t="s">
        <v>104</v>
      </c>
      <c r="AJ1" s="1" t="s">
        <v>105</v>
      </c>
      <c r="AK1" s="1" t="s">
        <v>106</v>
      </c>
      <c r="AL1" s="1" t="s">
        <v>107</v>
      </c>
      <c r="AM1" s="1" t="s">
        <v>108</v>
      </c>
      <c r="AN1" s="1" t="s">
        <v>109</v>
      </c>
      <c r="AO1" s="1" t="s">
        <v>110</v>
      </c>
      <c r="AP1" s="1" t="s">
        <v>111</v>
      </c>
      <c r="AQ1" s="1" t="s">
        <v>112</v>
      </c>
      <c r="AR1" s="1" t="s">
        <v>113</v>
      </c>
      <c r="AS1" s="1" t="s">
        <v>114</v>
      </c>
      <c r="AT1" s="1" t="s">
        <v>115</v>
      </c>
      <c r="AU1" s="1" t="s">
        <v>116</v>
      </c>
      <c r="AV1" s="1" t="s">
        <v>117</v>
      </c>
    </row>
    <row r="2" spans="1:48" ht="37.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</row>
    <row r="3" spans="1:48" ht="37.5" hidden="1" customHeight="1" x14ac:dyDescent="0.2">
      <c r="A3" s="1" t="s">
        <v>59</v>
      </c>
      <c r="B3" s="1" t="s">
        <v>60</v>
      </c>
      <c r="C3" s="1" t="s">
        <v>61</v>
      </c>
      <c r="D3" s="1" t="s">
        <v>51</v>
      </c>
      <c r="E3" s="1" t="s">
        <v>51</v>
      </c>
      <c r="F3" s="1" t="s">
        <v>49</v>
      </c>
      <c r="G3" s="1" t="s">
        <v>62</v>
      </c>
      <c r="H3" s="1" t="s">
        <v>51</v>
      </c>
      <c r="I3" s="1" t="s">
        <v>51</v>
      </c>
      <c r="J3" s="1" t="s">
        <v>62</v>
      </c>
      <c r="K3" s="1" t="s">
        <v>51</v>
      </c>
      <c r="L3" s="1" t="s">
        <v>52</v>
      </c>
      <c r="M3" s="1" t="s">
        <v>62</v>
      </c>
      <c r="N3" s="1" t="s">
        <v>62</v>
      </c>
      <c r="O3" s="1" t="s">
        <v>62</v>
      </c>
      <c r="P3" s="1" t="s">
        <v>51</v>
      </c>
      <c r="Q3" s="1" t="s">
        <v>54</v>
      </c>
      <c r="R3" s="1" t="s">
        <v>54</v>
      </c>
      <c r="S3" s="1" t="s">
        <v>53</v>
      </c>
      <c r="T3" s="1" t="s">
        <v>53</v>
      </c>
      <c r="U3" s="1" t="s">
        <v>62</v>
      </c>
      <c r="V3" s="1" t="s">
        <v>62</v>
      </c>
      <c r="W3" s="1" t="s">
        <v>55</v>
      </c>
      <c r="X3" s="1" t="s">
        <v>55</v>
      </c>
      <c r="Y3" s="1" t="s">
        <v>51</v>
      </c>
      <c r="Z3" s="1" t="s">
        <v>51</v>
      </c>
      <c r="AA3" s="1" t="s">
        <v>51</v>
      </c>
      <c r="AB3" s="1" t="s">
        <v>62</v>
      </c>
      <c r="AC3" s="1" t="s">
        <v>51</v>
      </c>
      <c r="AD3" s="1" t="s">
        <v>62</v>
      </c>
      <c r="AE3" s="1" t="s">
        <v>51</v>
      </c>
      <c r="AF3" s="1" t="s">
        <v>51</v>
      </c>
      <c r="AG3" s="1" t="s">
        <v>62</v>
      </c>
      <c r="AH3" s="1" t="s">
        <v>51</v>
      </c>
      <c r="AI3" s="1" t="s">
        <v>51</v>
      </c>
      <c r="AJ3" s="1" t="s">
        <v>62</v>
      </c>
      <c r="AK3" s="1" t="s">
        <v>62</v>
      </c>
      <c r="AL3" s="1" t="s">
        <v>53</v>
      </c>
      <c r="AM3" s="1" t="s">
        <v>54</v>
      </c>
      <c r="AN3" s="1" t="s">
        <v>54</v>
      </c>
      <c r="AO3" s="1" t="s">
        <v>53</v>
      </c>
      <c r="AP3" s="1" t="s">
        <v>54</v>
      </c>
      <c r="AQ3" s="1" t="s">
        <v>53</v>
      </c>
      <c r="AR3" s="1" t="s">
        <v>63</v>
      </c>
      <c r="AS3" s="1" t="s">
        <v>56</v>
      </c>
      <c r="AT3" s="1" t="s">
        <v>63</v>
      </c>
      <c r="AU3" s="1" t="s">
        <v>63</v>
      </c>
      <c r="AV3" s="1" t="s">
        <v>58</v>
      </c>
    </row>
    <row r="4" spans="1:48" ht="37.5" hidden="1" customHeight="1" x14ac:dyDescent="0.2">
      <c r="A4" s="1" t="s">
        <v>59</v>
      </c>
      <c r="B4" s="1" t="s">
        <v>60</v>
      </c>
      <c r="C4" s="1" t="s">
        <v>61</v>
      </c>
      <c r="D4" s="1" t="s">
        <v>49</v>
      </c>
      <c r="E4" s="1" t="s">
        <v>51</v>
      </c>
      <c r="F4" s="1" t="s">
        <v>55</v>
      </c>
      <c r="G4" s="1" t="s">
        <v>62</v>
      </c>
      <c r="H4" s="1" t="s">
        <v>51</v>
      </c>
      <c r="I4" s="1" t="s">
        <v>51</v>
      </c>
      <c r="J4" s="1" t="s">
        <v>49</v>
      </c>
      <c r="K4" s="1" t="s">
        <v>62</v>
      </c>
      <c r="L4" s="1" t="s">
        <v>55</v>
      </c>
      <c r="M4" s="1" t="s">
        <v>62</v>
      </c>
      <c r="N4" s="1" t="s">
        <v>62</v>
      </c>
      <c r="O4" s="1" t="s">
        <v>51</v>
      </c>
      <c r="P4" s="1" t="s">
        <v>51</v>
      </c>
      <c r="Q4" s="1" t="s">
        <v>53</v>
      </c>
      <c r="R4" s="1" t="s">
        <v>53</v>
      </c>
      <c r="S4" s="1" t="s">
        <v>54</v>
      </c>
      <c r="T4" s="1" t="s">
        <v>53</v>
      </c>
      <c r="U4" s="1" t="s">
        <v>51</v>
      </c>
      <c r="V4" s="1" t="s">
        <v>51</v>
      </c>
      <c r="W4" s="1" t="s">
        <v>55</v>
      </c>
      <c r="X4" s="1" t="s">
        <v>62</v>
      </c>
      <c r="Y4" s="1" t="s">
        <v>51</v>
      </c>
      <c r="Z4" s="1" t="s">
        <v>51</v>
      </c>
      <c r="AA4" s="1" t="s">
        <v>51</v>
      </c>
      <c r="AB4" s="1" t="s">
        <v>51</v>
      </c>
      <c r="AC4" s="1" t="s">
        <v>49</v>
      </c>
      <c r="AD4" s="1" t="s">
        <v>51</v>
      </c>
      <c r="AE4" s="1" t="s">
        <v>51</v>
      </c>
      <c r="AF4" s="1" t="s">
        <v>51</v>
      </c>
      <c r="AG4" s="1" t="s">
        <v>51</v>
      </c>
      <c r="AH4" s="1" t="s">
        <v>62</v>
      </c>
      <c r="AI4" s="1" t="s">
        <v>62</v>
      </c>
      <c r="AJ4" s="1" t="s">
        <v>62</v>
      </c>
      <c r="AK4" s="1" t="s">
        <v>51</v>
      </c>
      <c r="AL4" s="1" t="s">
        <v>53</v>
      </c>
      <c r="AM4" s="1" t="s">
        <v>54</v>
      </c>
      <c r="AN4" s="1" t="s">
        <v>54</v>
      </c>
      <c r="AO4" s="1" t="s">
        <v>53</v>
      </c>
      <c r="AP4" s="1" t="s">
        <v>54</v>
      </c>
      <c r="AQ4" s="1" t="s">
        <v>53</v>
      </c>
      <c r="AR4" s="1" t="s">
        <v>63</v>
      </c>
      <c r="AS4" s="1" t="s">
        <v>67</v>
      </c>
      <c r="AT4" s="1" t="s">
        <v>63</v>
      </c>
      <c r="AU4" s="1" t="s">
        <v>67</v>
      </c>
      <c r="AV4" s="1" t="s">
        <v>65</v>
      </c>
    </row>
    <row r="5" spans="1:48" ht="37.5" hidden="1" customHeight="1" x14ac:dyDescent="0.2">
      <c r="A5" s="1" t="s">
        <v>59</v>
      </c>
      <c r="B5" s="1" t="s">
        <v>60</v>
      </c>
      <c r="C5" s="1" t="s">
        <v>61</v>
      </c>
      <c r="D5" s="1" t="s">
        <v>69</v>
      </c>
      <c r="E5" s="1" t="s">
        <v>50</v>
      </c>
      <c r="F5" s="1" t="s">
        <v>69</v>
      </c>
      <c r="G5" s="1" t="s">
        <v>50</v>
      </c>
      <c r="H5" s="1" t="s">
        <v>50</v>
      </c>
      <c r="I5" s="1" t="s">
        <v>50</v>
      </c>
      <c r="J5" s="1" t="s">
        <v>50</v>
      </c>
      <c r="K5" s="1" t="s">
        <v>51</v>
      </c>
      <c r="L5" s="1" t="s">
        <v>51</v>
      </c>
      <c r="M5" s="1" t="s">
        <v>51</v>
      </c>
      <c r="N5" s="1" t="s">
        <v>51</v>
      </c>
      <c r="O5" s="1" t="s">
        <v>51</v>
      </c>
      <c r="P5" s="1" t="s">
        <v>55</v>
      </c>
      <c r="Q5" s="1" t="s">
        <v>53</v>
      </c>
      <c r="R5" s="1" t="s">
        <v>54</v>
      </c>
      <c r="S5" s="1" t="s">
        <v>53</v>
      </c>
      <c r="T5" s="1" t="s">
        <v>53</v>
      </c>
      <c r="U5" s="1" t="s">
        <v>49</v>
      </c>
      <c r="V5" s="1" t="s">
        <v>49</v>
      </c>
      <c r="W5" s="1" t="s">
        <v>55</v>
      </c>
      <c r="X5" s="1" t="s">
        <v>49</v>
      </c>
      <c r="Y5" s="1" t="s">
        <v>49</v>
      </c>
      <c r="Z5" s="1" t="s">
        <v>49</v>
      </c>
      <c r="AA5" s="1" t="s">
        <v>49</v>
      </c>
      <c r="AB5" s="1" t="s">
        <v>49</v>
      </c>
      <c r="AC5" s="1" t="s">
        <v>50</v>
      </c>
      <c r="AD5" s="1" t="s">
        <v>50</v>
      </c>
      <c r="AE5" s="1" t="s">
        <v>49</v>
      </c>
      <c r="AF5" s="1" t="s">
        <v>49</v>
      </c>
      <c r="AG5" s="1" t="s">
        <v>49</v>
      </c>
      <c r="AH5" s="1" t="s">
        <v>49</v>
      </c>
      <c r="AI5" s="1" t="s">
        <v>49</v>
      </c>
      <c r="AJ5" s="1" t="s">
        <v>52</v>
      </c>
      <c r="AK5" s="1" t="s">
        <v>49</v>
      </c>
      <c r="AL5" s="1" t="s">
        <v>53</v>
      </c>
      <c r="AM5" s="1" t="s">
        <v>53</v>
      </c>
      <c r="AN5" s="1" t="s">
        <v>53</v>
      </c>
      <c r="AO5" s="1" t="s">
        <v>54</v>
      </c>
      <c r="AP5" s="1" t="s">
        <v>53</v>
      </c>
      <c r="AQ5" s="1" t="s">
        <v>54</v>
      </c>
      <c r="AR5" s="1" t="s">
        <v>63</v>
      </c>
      <c r="AS5" s="1" t="s">
        <v>56</v>
      </c>
      <c r="AT5" s="1" t="s">
        <v>63</v>
      </c>
      <c r="AU5" s="1" t="s">
        <v>63</v>
      </c>
      <c r="AV5" s="1" t="s">
        <v>65</v>
      </c>
    </row>
    <row r="6" spans="1:48" ht="37.5" hidden="1" customHeight="1" x14ac:dyDescent="0.2">
      <c r="A6" s="1" t="s">
        <v>59</v>
      </c>
      <c r="B6" s="1" t="s">
        <v>60</v>
      </c>
      <c r="C6" s="1" t="s">
        <v>61</v>
      </c>
      <c r="D6" s="1" t="s">
        <v>69</v>
      </c>
      <c r="E6" s="1" t="s">
        <v>51</v>
      </c>
      <c r="F6" s="1" t="s">
        <v>51</v>
      </c>
      <c r="G6" s="1" t="s">
        <v>49</v>
      </c>
      <c r="H6" s="1" t="s">
        <v>51</v>
      </c>
      <c r="I6" s="1" t="s">
        <v>62</v>
      </c>
      <c r="J6" s="1" t="s">
        <v>49</v>
      </c>
      <c r="K6" s="1" t="s">
        <v>62</v>
      </c>
      <c r="L6" s="1" t="s">
        <v>55</v>
      </c>
      <c r="M6" s="1" t="s">
        <v>62</v>
      </c>
      <c r="N6" s="1" t="s">
        <v>51</v>
      </c>
      <c r="O6" s="1" t="s">
        <v>55</v>
      </c>
      <c r="P6" s="1" t="s">
        <v>49</v>
      </c>
      <c r="Q6" s="1" t="s">
        <v>54</v>
      </c>
      <c r="R6" s="1" t="s">
        <v>53</v>
      </c>
      <c r="S6" s="1" t="s">
        <v>54</v>
      </c>
      <c r="T6" s="1" t="s">
        <v>53</v>
      </c>
      <c r="U6" s="1" t="s">
        <v>49</v>
      </c>
      <c r="V6" s="1" t="s">
        <v>49</v>
      </c>
      <c r="W6" s="1" t="s">
        <v>55</v>
      </c>
      <c r="X6" s="1" t="s">
        <v>51</v>
      </c>
      <c r="Y6" s="1" t="s">
        <v>49</v>
      </c>
      <c r="Z6" s="1" t="s">
        <v>50</v>
      </c>
      <c r="AA6" s="1" t="s">
        <v>50</v>
      </c>
      <c r="AB6" s="1" t="s">
        <v>51</v>
      </c>
      <c r="AC6" s="1" t="s">
        <v>49</v>
      </c>
      <c r="AD6" s="1" t="s">
        <v>49</v>
      </c>
      <c r="AE6" s="1" t="s">
        <v>49</v>
      </c>
      <c r="AF6" s="1" t="s">
        <v>51</v>
      </c>
      <c r="AG6" s="1" t="s">
        <v>51</v>
      </c>
      <c r="AH6" s="1" t="s">
        <v>51</v>
      </c>
      <c r="AI6" s="1" t="s">
        <v>51</v>
      </c>
      <c r="AJ6" s="1" t="s">
        <v>51</v>
      </c>
      <c r="AK6" s="1" t="s">
        <v>62</v>
      </c>
      <c r="AL6" s="1" t="s">
        <v>53</v>
      </c>
      <c r="AM6" s="1" t="s">
        <v>54</v>
      </c>
      <c r="AN6" s="1" t="s">
        <v>53</v>
      </c>
      <c r="AO6" s="1" t="s">
        <v>53</v>
      </c>
      <c r="AP6" s="1" t="s">
        <v>54</v>
      </c>
      <c r="AQ6" s="1" t="s">
        <v>53</v>
      </c>
      <c r="AR6" s="1" t="s">
        <v>63</v>
      </c>
      <c r="AS6" s="1" t="s">
        <v>63</v>
      </c>
      <c r="AT6" s="1" t="s">
        <v>63</v>
      </c>
      <c r="AU6" s="1" t="s">
        <v>56</v>
      </c>
      <c r="AV6" s="1" t="s">
        <v>58</v>
      </c>
    </row>
    <row r="7" spans="1:48" ht="37.5" hidden="1" customHeight="1" x14ac:dyDescent="0.2">
      <c r="A7" s="1" t="s">
        <v>59</v>
      </c>
      <c r="B7" s="1" t="s">
        <v>60</v>
      </c>
      <c r="C7" s="1" t="s">
        <v>61</v>
      </c>
      <c r="D7" s="1" t="s">
        <v>69</v>
      </c>
      <c r="E7" s="1" t="s">
        <v>69</v>
      </c>
      <c r="F7" s="1" t="s">
        <v>69</v>
      </c>
      <c r="G7" s="1" t="s">
        <v>69</v>
      </c>
      <c r="H7" s="1" t="s">
        <v>69</v>
      </c>
      <c r="I7" s="1" t="s">
        <v>69</v>
      </c>
      <c r="J7" s="1" t="s">
        <v>69</v>
      </c>
      <c r="K7" s="1" t="s">
        <v>49</v>
      </c>
      <c r="L7" s="1" t="s">
        <v>49</v>
      </c>
      <c r="M7" s="1" t="s">
        <v>49</v>
      </c>
      <c r="N7" s="1" t="s">
        <v>49</v>
      </c>
      <c r="O7" s="1" t="s">
        <v>49</v>
      </c>
      <c r="P7" s="1" t="s">
        <v>49</v>
      </c>
      <c r="Q7" s="1" t="s">
        <v>53</v>
      </c>
      <c r="R7" s="1" t="s">
        <v>54</v>
      </c>
      <c r="S7" s="1" t="s">
        <v>53</v>
      </c>
      <c r="T7" s="1" t="s">
        <v>53</v>
      </c>
      <c r="U7" s="1" t="s">
        <v>51</v>
      </c>
      <c r="V7" s="1" t="s">
        <v>49</v>
      </c>
      <c r="W7" s="1" t="s">
        <v>55</v>
      </c>
      <c r="X7" s="1" t="s">
        <v>49</v>
      </c>
      <c r="Y7" s="1" t="s">
        <v>55</v>
      </c>
      <c r="Z7" s="1" t="s">
        <v>50</v>
      </c>
      <c r="AA7" s="1" t="s">
        <v>50</v>
      </c>
      <c r="AB7" s="1" t="s">
        <v>50</v>
      </c>
      <c r="AC7" s="1" t="s">
        <v>50</v>
      </c>
      <c r="AD7" s="1" t="s">
        <v>50</v>
      </c>
      <c r="AE7" s="1" t="s">
        <v>49</v>
      </c>
      <c r="AF7" s="1" t="s">
        <v>49</v>
      </c>
      <c r="AG7" s="1" t="s">
        <v>69</v>
      </c>
      <c r="AH7" s="1" t="s">
        <v>50</v>
      </c>
      <c r="AI7" s="1" t="s">
        <v>51</v>
      </c>
      <c r="AJ7" s="1" t="s">
        <v>49</v>
      </c>
      <c r="AK7" s="1" t="s">
        <v>50</v>
      </c>
      <c r="AL7" s="1" t="s">
        <v>54</v>
      </c>
      <c r="AM7" s="1" t="s">
        <v>53</v>
      </c>
      <c r="AN7" s="1" t="s">
        <v>54</v>
      </c>
      <c r="AO7" s="1" t="s">
        <v>53</v>
      </c>
      <c r="AP7" s="1" t="s">
        <v>54</v>
      </c>
      <c r="AQ7" s="1" t="s">
        <v>53</v>
      </c>
      <c r="AR7" s="1" t="s">
        <v>67</v>
      </c>
      <c r="AS7" s="1" t="s">
        <v>67</v>
      </c>
      <c r="AT7" s="1" t="s">
        <v>64</v>
      </c>
      <c r="AU7" s="1" t="s">
        <v>63</v>
      </c>
      <c r="AV7" s="1" t="s">
        <v>66</v>
      </c>
    </row>
    <row r="8" spans="1:48" ht="37.5" hidden="1" customHeight="1" x14ac:dyDescent="0.2">
      <c r="A8" s="1" t="s">
        <v>59</v>
      </c>
      <c r="B8" s="1" t="s">
        <v>60</v>
      </c>
      <c r="C8" s="1" t="s">
        <v>61</v>
      </c>
      <c r="D8" s="1" t="s">
        <v>62</v>
      </c>
      <c r="E8" s="1" t="s">
        <v>62</v>
      </c>
      <c r="F8" s="1" t="s">
        <v>62</v>
      </c>
      <c r="G8" s="1" t="s">
        <v>51</v>
      </c>
      <c r="H8" s="1" t="s">
        <v>62</v>
      </c>
      <c r="I8" s="1" t="s">
        <v>62</v>
      </c>
      <c r="J8" s="1" t="s">
        <v>51</v>
      </c>
      <c r="K8" s="1" t="s">
        <v>62</v>
      </c>
      <c r="L8" s="1" t="s">
        <v>62</v>
      </c>
      <c r="M8" s="1" t="s">
        <v>62</v>
      </c>
      <c r="N8" s="1" t="s">
        <v>62</v>
      </c>
      <c r="O8" s="1" t="s">
        <v>62</v>
      </c>
      <c r="P8" s="1" t="s">
        <v>62</v>
      </c>
      <c r="Q8" s="1" t="s">
        <v>53</v>
      </c>
      <c r="R8" s="1" t="s">
        <v>54</v>
      </c>
      <c r="S8" s="1" t="s">
        <v>53</v>
      </c>
      <c r="T8" s="1" t="s">
        <v>53</v>
      </c>
      <c r="U8" s="1" t="s">
        <v>62</v>
      </c>
      <c r="V8" s="1" t="s">
        <v>51</v>
      </c>
      <c r="W8" s="1" t="s">
        <v>55</v>
      </c>
      <c r="X8" s="1" t="s">
        <v>51</v>
      </c>
      <c r="Y8" s="1" t="s">
        <v>62</v>
      </c>
      <c r="Z8" s="1" t="s">
        <v>62</v>
      </c>
      <c r="AA8" s="1" t="s">
        <v>62</v>
      </c>
      <c r="AB8" s="1" t="s">
        <v>62</v>
      </c>
      <c r="AC8" s="1" t="s">
        <v>62</v>
      </c>
      <c r="AD8" s="1" t="s">
        <v>62</v>
      </c>
      <c r="AE8" s="1" t="s">
        <v>62</v>
      </c>
      <c r="AF8" s="1" t="s">
        <v>62</v>
      </c>
      <c r="AG8" s="1" t="s">
        <v>62</v>
      </c>
      <c r="AH8" s="1" t="s">
        <v>62</v>
      </c>
      <c r="AI8" s="1" t="s">
        <v>62</v>
      </c>
      <c r="AJ8" s="1" t="s">
        <v>62</v>
      </c>
      <c r="AK8" s="1" t="s">
        <v>62</v>
      </c>
      <c r="AL8" s="1" t="s">
        <v>54</v>
      </c>
      <c r="AM8" s="1" t="s">
        <v>53</v>
      </c>
      <c r="AN8" s="1" t="s">
        <v>53</v>
      </c>
      <c r="AO8" s="1" t="s">
        <v>53</v>
      </c>
      <c r="AP8" s="1" t="s">
        <v>53</v>
      </c>
      <c r="AQ8" s="1" t="s">
        <v>53</v>
      </c>
      <c r="AR8" s="1" t="s">
        <v>57</v>
      </c>
      <c r="AS8" s="1" t="s">
        <v>67</v>
      </c>
      <c r="AT8" s="1" t="s">
        <v>57</v>
      </c>
      <c r="AU8" s="1" t="s">
        <v>67</v>
      </c>
      <c r="AV8" s="1" t="s">
        <v>65</v>
      </c>
    </row>
    <row r="9" spans="1:48" ht="37.5" hidden="1" customHeight="1" x14ac:dyDescent="0.2">
      <c r="A9" s="1" t="s">
        <v>59</v>
      </c>
      <c r="B9" s="1" t="s">
        <v>60</v>
      </c>
      <c r="C9" s="1" t="s">
        <v>61</v>
      </c>
      <c r="D9" s="1" t="s">
        <v>51</v>
      </c>
      <c r="E9" s="1" t="s">
        <v>69</v>
      </c>
      <c r="F9" s="1" t="s">
        <v>50</v>
      </c>
      <c r="G9" s="1" t="s">
        <v>51</v>
      </c>
      <c r="H9" s="1" t="s">
        <v>51</v>
      </c>
      <c r="I9" s="1" t="s">
        <v>51</v>
      </c>
      <c r="J9" s="1" t="s">
        <v>49</v>
      </c>
      <c r="K9" s="1" t="s">
        <v>52</v>
      </c>
      <c r="L9" s="1" t="s">
        <v>62</v>
      </c>
      <c r="M9" s="1" t="s">
        <v>62</v>
      </c>
      <c r="N9" s="1" t="s">
        <v>62</v>
      </c>
      <c r="O9" s="1" t="s">
        <v>62</v>
      </c>
      <c r="P9" s="1" t="s">
        <v>62</v>
      </c>
      <c r="Q9" s="1" t="s">
        <v>53</v>
      </c>
      <c r="R9" s="1" t="s">
        <v>53</v>
      </c>
      <c r="S9" s="1" t="s">
        <v>54</v>
      </c>
      <c r="T9" s="1" t="s">
        <v>53</v>
      </c>
      <c r="U9" s="1" t="s">
        <v>62</v>
      </c>
      <c r="V9" s="1" t="s">
        <v>51</v>
      </c>
      <c r="W9" s="1" t="s">
        <v>55</v>
      </c>
      <c r="X9" s="1" t="s">
        <v>51</v>
      </c>
      <c r="Y9" s="1" t="s">
        <v>51</v>
      </c>
      <c r="Z9" s="1" t="s">
        <v>49</v>
      </c>
      <c r="AA9" s="1" t="s">
        <v>49</v>
      </c>
      <c r="AB9" s="1" t="s">
        <v>51</v>
      </c>
      <c r="AC9" s="1" t="s">
        <v>51</v>
      </c>
      <c r="AD9" s="1" t="s">
        <v>51</v>
      </c>
      <c r="AE9" s="1" t="s">
        <v>51</v>
      </c>
      <c r="AF9" s="1" t="s">
        <v>51</v>
      </c>
      <c r="AG9" s="1" t="s">
        <v>49</v>
      </c>
      <c r="AH9" s="1" t="s">
        <v>69</v>
      </c>
      <c r="AI9" s="1" t="s">
        <v>49</v>
      </c>
      <c r="AJ9" s="1" t="s">
        <v>62</v>
      </c>
      <c r="AK9" s="1" t="s">
        <v>51</v>
      </c>
      <c r="AL9" s="1" t="s">
        <v>53</v>
      </c>
      <c r="AM9" s="1" t="s">
        <v>54</v>
      </c>
      <c r="AN9" s="1" t="s">
        <v>54</v>
      </c>
      <c r="AO9" s="1" t="s">
        <v>53</v>
      </c>
      <c r="AP9" s="1" t="s">
        <v>54</v>
      </c>
      <c r="AQ9" s="1" t="s">
        <v>53</v>
      </c>
      <c r="AR9" s="1" t="s">
        <v>63</v>
      </c>
      <c r="AS9" s="1" t="s">
        <v>57</v>
      </c>
      <c r="AT9" s="1" t="s">
        <v>63</v>
      </c>
      <c r="AU9" s="1" t="s">
        <v>57</v>
      </c>
      <c r="AV9" s="1" t="s">
        <v>58</v>
      </c>
    </row>
    <row r="10" spans="1:48" ht="37.5" hidden="1" customHeight="1" x14ac:dyDescent="0.2">
      <c r="A10" s="1" t="s">
        <v>59</v>
      </c>
      <c r="B10" s="1" t="s">
        <v>60</v>
      </c>
      <c r="C10" s="1" t="s">
        <v>61</v>
      </c>
      <c r="D10" s="1" t="s">
        <v>51</v>
      </c>
      <c r="E10" s="1" t="s">
        <v>51</v>
      </c>
      <c r="F10" s="1" t="s">
        <v>51</v>
      </c>
      <c r="G10" s="1" t="s">
        <v>51</v>
      </c>
      <c r="H10" s="1" t="s">
        <v>51</v>
      </c>
      <c r="I10" s="1" t="s">
        <v>62</v>
      </c>
      <c r="J10" s="1" t="s">
        <v>49</v>
      </c>
      <c r="K10" s="1" t="s">
        <v>62</v>
      </c>
      <c r="L10" s="1" t="s">
        <v>52</v>
      </c>
      <c r="M10" s="1" t="s">
        <v>62</v>
      </c>
      <c r="N10" s="1" t="s">
        <v>62</v>
      </c>
      <c r="O10" s="1" t="s">
        <v>62</v>
      </c>
      <c r="P10" s="1" t="s">
        <v>49</v>
      </c>
      <c r="Q10" s="1" t="s">
        <v>53</v>
      </c>
      <c r="R10" s="1" t="s">
        <v>54</v>
      </c>
      <c r="S10" s="1" t="s">
        <v>53</v>
      </c>
      <c r="T10" s="1" t="s">
        <v>53</v>
      </c>
      <c r="U10" s="1" t="s">
        <v>51</v>
      </c>
      <c r="V10" s="1" t="s">
        <v>51</v>
      </c>
      <c r="W10" s="1" t="s">
        <v>55</v>
      </c>
      <c r="X10" s="1" t="s">
        <v>49</v>
      </c>
      <c r="Y10" s="1" t="s">
        <v>49</v>
      </c>
      <c r="Z10" s="1" t="s">
        <v>49</v>
      </c>
      <c r="AA10" s="1" t="s">
        <v>49</v>
      </c>
      <c r="AB10" s="1" t="s">
        <v>49</v>
      </c>
      <c r="AC10" s="1" t="s">
        <v>49</v>
      </c>
      <c r="AD10" s="1" t="s">
        <v>49</v>
      </c>
      <c r="AE10" s="1" t="s">
        <v>51</v>
      </c>
      <c r="AF10" s="1" t="s">
        <v>51</v>
      </c>
      <c r="AG10" s="1" t="s">
        <v>62</v>
      </c>
      <c r="AH10" s="1" t="s">
        <v>62</v>
      </c>
      <c r="AI10" s="1" t="s">
        <v>51</v>
      </c>
      <c r="AJ10" s="1" t="s">
        <v>62</v>
      </c>
      <c r="AK10" s="1" t="s">
        <v>62</v>
      </c>
      <c r="AL10" s="1" t="s">
        <v>53</v>
      </c>
      <c r="AM10" s="1" t="s">
        <v>54</v>
      </c>
      <c r="AN10" s="1" t="s">
        <v>53</v>
      </c>
      <c r="AO10" s="1" t="s">
        <v>53</v>
      </c>
      <c r="AP10" s="1" t="s">
        <v>54</v>
      </c>
      <c r="AQ10" s="1" t="s">
        <v>53</v>
      </c>
      <c r="AR10" s="1" t="s">
        <v>57</v>
      </c>
      <c r="AS10" s="1" t="s">
        <v>67</v>
      </c>
      <c r="AT10" s="1" t="s">
        <v>57</v>
      </c>
      <c r="AU10" s="1" t="s">
        <v>67</v>
      </c>
      <c r="AV10" s="1" t="s">
        <v>65</v>
      </c>
    </row>
    <row r="11" spans="1:48" ht="37.5" hidden="1" customHeight="1" x14ac:dyDescent="0.2">
      <c r="A11" s="1" t="s">
        <v>59</v>
      </c>
      <c r="B11" s="1" t="s">
        <v>60</v>
      </c>
      <c r="C11" s="1" t="s">
        <v>61</v>
      </c>
      <c r="D11" s="1" t="s">
        <v>51</v>
      </c>
      <c r="E11" s="1" t="s">
        <v>51</v>
      </c>
      <c r="F11" s="1" t="s">
        <v>49</v>
      </c>
      <c r="G11" s="1" t="s">
        <v>62</v>
      </c>
      <c r="H11" s="1" t="s">
        <v>51</v>
      </c>
      <c r="I11" s="1" t="s">
        <v>51</v>
      </c>
      <c r="J11" s="1" t="s">
        <v>62</v>
      </c>
      <c r="K11" s="1" t="s">
        <v>62</v>
      </c>
      <c r="L11" s="1" t="s">
        <v>55</v>
      </c>
      <c r="M11" s="1" t="s">
        <v>62</v>
      </c>
      <c r="N11" s="1" t="s">
        <v>62</v>
      </c>
      <c r="O11" s="1" t="s">
        <v>62</v>
      </c>
      <c r="P11" s="1" t="s">
        <v>62</v>
      </c>
      <c r="Q11" s="1" t="s">
        <v>54</v>
      </c>
      <c r="R11" s="1" t="s">
        <v>54</v>
      </c>
      <c r="S11" s="1" t="s">
        <v>53</v>
      </c>
      <c r="T11" s="1" t="s">
        <v>53</v>
      </c>
      <c r="U11" s="1" t="s">
        <v>62</v>
      </c>
      <c r="V11" s="1" t="s">
        <v>51</v>
      </c>
      <c r="W11" s="1" t="s">
        <v>55</v>
      </c>
      <c r="X11" s="1" t="s">
        <v>62</v>
      </c>
      <c r="Y11" s="1" t="s">
        <v>62</v>
      </c>
      <c r="Z11" s="1" t="s">
        <v>51</v>
      </c>
      <c r="AA11" s="1" t="s">
        <v>49</v>
      </c>
      <c r="AB11" s="1" t="s">
        <v>51</v>
      </c>
      <c r="AC11" s="1" t="s">
        <v>51</v>
      </c>
      <c r="AD11" s="1" t="s">
        <v>62</v>
      </c>
      <c r="AE11" s="1" t="s">
        <v>51</v>
      </c>
      <c r="AF11" s="1" t="s">
        <v>51</v>
      </c>
      <c r="AG11" s="1" t="s">
        <v>51</v>
      </c>
      <c r="AH11" s="1" t="s">
        <v>49</v>
      </c>
      <c r="AI11" s="1" t="s">
        <v>51</v>
      </c>
      <c r="AJ11" s="1" t="s">
        <v>51</v>
      </c>
      <c r="AK11" s="1" t="s">
        <v>51</v>
      </c>
      <c r="AL11" s="1" t="s">
        <v>54</v>
      </c>
      <c r="AM11" s="1" t="s">
        <v>53</v>
      </c>
      <c r="AN11" s="1" t="s">
        <v>53</v>
      </c>
      <c r="AO11" s="1" t="s">
        <v>53</v>
      </c>
      <c r="AP11" s="1" t="s">
        <v>54</v>
      </c>
      <c r="AQ11" s="1" t="s">
        <v>53</v>
      </c>
      <c r="AR11" s="1" t="s">
        <v>67</v>
      </c>
      <c r="AS11" s="1" t="s">
        <v>67</v>
      </c>
      <c r="AT11" s="1" t="s">
        <v>56</v>
      </c>
      <c r="AU11" s="1" t="s">
        <v>57</v>
      </c>
      <c r="AV11" s="1" t="s">
        <v>70</v>
      </c>
    </row>
    <row r="12" spans="1:48" ht="37.5" hidden="1" customHeight="1" x14ac:dyDescent="0.2">
      <c r="A12" s="1" t="s">
        <v>59</v>
      </c>
      <c r="B12" s="1" t="s">
        <v>60</v>
      </c>
      <c r="C12" s="1" t="s">
        <v>61</v>
      </c>
      <c r="D12" s="1" t="s">
        <v>50</v>
      </c>
      <c r="E12" s="1" t="s">
        <v>49</v>
      </c>
      <c r="F12" s="1" t="s">
        <v>49</v>
      </c>
      <c r="G12" s="1" t="s">
        <v>51</v>
      </c>
      <c r="H12" s="1" t="s">
        <v>49</v>
      </c>
      <c r="I12" s="1" t="s">
        <v>51</v>
      </c>
      <c r="J12" s="1" t="s">
        <v>51</v>
      </c>
      <c r="K12" s="1" t="s">
        <v>62</v>
      </c>
      <c r="L12" s="1" t="s">
        <v>55</v>
      </c>
      <c r="M12" s="1" t="s">
        <v>51</v>
      </c>
      <c r="N12" s="1" t="s">
        <v>62</v>
      </c>
      <c r="O12" s="1" t="s">
        <v>52</v>
      </c>
      <c r="P12" s="1" t="s">
        <v>62</v>
      </c>
      <c r="Q12" s="1" t="s">
        <v>53</v>
      </c>
      <c r="R12" s="1" t="s">
        <v>54</v>
      </c>
      <c r="S12" s="1" t="s">
        <v>53</v>
      </c>
      <c r="T12" s="1" t="s">
        <v>53</v>
      </c>
      <c r="U12" s="1" t="s">
        <v>62</v>
      </c>
      <c r="V12" s="1" t="s">
        <v>62</v>
      </c>
      <c r="W12" s="1" t="s">
        <v>55</v>
      </c>
      <c r="X12" s="1" t="s">
        <v>51</v>
      </c>
      <c r="Y12" s="1" t="s">
        <v>49</v>
      </c>
      <c r="Z12" s="1" t="s">
        <v>49</v>
      </c>
      <c r="AA12" s="1" t="s">
        <v>49</v>
      </c>
      <c r="AB12" s="1" t="s">
        <v>51</v>
      </c>
      <c r="AC12" s="1" t="s">
        <v>51</v>
      </c>
      <c r="AD12" s="1" t="s">
        <v>51</v>
      </c>
      <c r="AE12" s="1" t="s">
        <v>51</v>
      </c>
      <c r="AF12" s="1" t="s">
        <v>51</v>
      </c>
      <c r="AG12" s="1" t="s">
        <v>49</v>
      </c>
      <c r="AH12" s="1" t="s">
        <v>49</v>
      </c>
      <c r="AI12" s="1" t="s">
        <v>49</v>
      </c>
      <c r="AJ12" s="1" t="s">
        <v>62</v>
      </c>
      <c r="AK12" s="1" t="s">
        <v>49</v>
      </c>
      <c r="AL12" s="1" t="s">
        <v>53</v>
      </c>
      <c r="AM12" s="1" t="s">
        <v>53</v>
      </c>
      <c r="AN12" s="1" t="s">
        <v>53</v>
      </c>
      <c r="AO12" s="1" t="s">
        <v>54</v>
      </c>
      <c r="AP12" s="1" t="s">
        <v>53</v>
      </c>
      <c r="AQ12" s="1" t="s">
        <v>53</v>
      </c>
      <c r="AR12" s="1" t="s">
        <v>63</v>
      </c>
      <c r="AS12" s="1" t="s">
        <v>57</v>
      </c>
      <c r="AT12" s="1" t="s">
        <v>63</v>
      </c>
      <c r="AU12" s="1" t="s">
        <v>57</v>
      </c>
      <c r="AV12" s="1" t="s">
        <v>70</v>
      </c>
    </row>
    <row r="13" spans="1:48" ht="37.5" hidden="1" customHeight="1" x14ac:dyDescent="0.2">
      <c r="A13" s="1" t="s">
        <v>59</v>
      </c>
      <c r="B13" s="1" t="s">
        <v>60</v>
      </c>
      <c r="C13" s="1" t="s">
        <v>61</v>
      </c>
      <c r="D13" s="1" t="s">
        <v>62</v>
      </c>
      <c r="E13" s="1" t="s">
        <v>51</v>
      </c>
      <c r="F13" s="1" t="s">
        <v>51</v>
      </c>
      <c r="G13" s="1" t="s">
        <v>62</v>
      </c>
      <c r="H13" s="1" t="s">
        <v>51</v>
      </c>
      <c r="I13" s="1" t="s">
        <v>62</v>
      </c>
      <c r="J13" s="1" t="s">
        <v>62</v>
      </c>
      <c r="K13" s="1" t="s">
        <v>62</v>
      </c>
      <c r="L13" s="1" t="s">
        <v>51</v>
      </c>
      <c r="M13" s="1" t="s">
        <v>62</v>
      </c>
      <c r="N13" s="1" t="s">
        <v>62</v>
      </c>
      <c r="O13" s="1" t="s">
        <v>62</v>
      </c>
      <c r="P13" s="1" t="s">
        <v>62</v>
      </c>
      <c r="Q13" s="1" t="s">
        <v>53</v>
      </c>
      <c r="R13" s="1" t="s">
        <v>54</v>
      </c>
      <c r="S13" s="1" t="s">
        <v>53</v>
      </c>
      <c r="T13" s="1" t="s">
        <v>53</v>
      </c>
      <c r="U13" s="1" t="s">
        <v>62</v>
      </c>
      <c r="V13" s="1" t="s">
        <v>51</v>
      </c>
      <c r="W13" s="1" t="s">
        <v>51</v>
      </c>
      <c r="X13" s="1" t="s">
        <v>62</v>
      </c>
      <c r="Y13" s="1" t="s">
        <v>69</v>
      </c>
      <c r="Z13" s="1" t="s">
        <v>51</v>
      </c>
      <c r="AA13" s="1" t="s">
        <v>51</v>
      </c>
      <c r="AB13" s="1" t="s">
        <v>51</v>
      </c>
      <c r="AC13" s="1" t="s">
        <v>62</v>
      </c>
      <c r="AD13" s="1" t="s">
        <v>62</v>
      </c>
      <c r="AE13" s="1" t="s">
        <v>62</v>
      </c>
      <c r="AF13" s="1" t="s">
        <v>62</v>
      </c>
      <c r="AG13" s="1" t="s">
        <v>51</v>
      </c>
      <c r="AH13" s="1" t="s">
        <v>51</v>
      </c>
      <c r="AI13" s="1" t="s">
        <v>51</v>
      </c>
      <c r="AJ13" s="1" t="s">
        <v>62</v>
      </c>
      <c r="AK13" s="1" t="s">
        <v>62</v>
      </c>
      <c r="AL13" s="1" t="s">
        <v>54</v>
      </c>
      <c r="AM13" s="1" t="s">
        <v>53</v>
      </c>
      <c r="AN13" s="1" t="s">
        <v>54</v>
      </c>
      <c r="AO13" s="1" t="s">
        <v>53</v>
      </c>
      <c r="AP13" s="1" t="s">
        <v>53</v>
      </c>
      <c r="AQ13" s="1" t="s">
        <v>53</v>
      </c>
      <c r="AR13" s="1" t="s">
        <v>63</v>
      </c>
      <c r="AS13" s="1" t="s">
        <v>56</v>
      </c>
      <c r="AT13" s="1" t="s">
        <v>57</v>
      </c>
      <c r="AU13" s="1" t="s">
        <v>63</v>
      </c>
      <c r="AV13" s="1" t="s">
        <v>58</v>
      </c>
    </row>
    <row r="14" spans="1:48" ht="37.5" hidden="1" customHeight="1" x14ac:dyDescent="0.2">
      <c r="A14" s="1" t="s">
        <v>59</v>
      </c>
      <c r="B14" s="1" t="s">
        <v>60</v>
      </c>
      <c r="C14" s="1" t="s">
        <v>61</v>
      </c>
      <c r="D14" s="1" t="s">
        <v>49</v>
      </c>
      <c r="E14" s="1" t="s">
        <v>49</v>
      </c>
      <c r="F14" s="1" t="s">
        <v>49</v>
      </c>
      <c r="G14" s="1" t="s">
        <v>51</v>
      </c>
      <c r="H14" s="1" t="s">
        <v>51</v>
      </c>
      <c r="I14" s="1" t="s">
        <v>49</v>
      </c>
      <c r="J14" s="1" t="s">
        <v>49</v>
      </c>
      <c r="K14" s="1" t="s">
        <v>51</v>
      </c>
      <c r="L14" s="1" t="s">
        <v>51</v>
      </c>
      <c r="M14" s="1" t="s">
        <v>62</v>
      </c>
      <c r="N14" s="1" t="s">
        <v>62</v>
      </c>
      <c r="O14" s="1" t="s">
        <v>62</v>
      </c>
      <c r="P14" s="1" t="s">
        <v>62</v>
      </c>
      <c r="Q14" s="1" t="s">
        <v>53</v>
      </c>
      <c r="R14" s="1" t="s">
        <v>53</v>
      </c>
      <c r="S14" s="1" t="s">
        <v>54</v>
      </c>
      <c r="T14" s="1" t="s">
        <v>53</v>
      </c>
      <c r="U14" s="1" t="s">
        <v>62</v>
      </c>
      <c r="V14" s="1" t="s">
        <v>51</v>
      </c>
      <c r="W14" s="1" t="s">
        <v>55</v>
      </c>
      <c r="X14" s="1" t="s">
        <v>51</v>
      </c>
      <c r="Y14" s="1" t="s">
        <v>51</v>
      </c>
      <c r="Z14" s="1" t="s">
        <v>51</v>
      </c>
      <c r="AA14" s="1" t="s">
        <v>49</v>
      </c>
      <c r="AB14" s="1" t="s">
        <v>51</v>
      </c>
      <c r="AC14" s="1" t="s">
        <v>62</v>
      </c>
      <c r="AD14" s="1" t="s">
        <v>62</v>
      </c>
      <c r="AE14" s="1" t="s">
        <v>62</v>
      </c>
      <c r="AF14" s="1" t="s">
        <v>62</v>
      </c>
      <c r="AG14" s="1" t="s">
        <v>62</v>
      </c>
      <c r="AH14" s="1" t="s">
        <v>62</v>
      </c>
      <c r="AI14" s="1" t="s">
        <v>62</v>
      </c>
      <c r="AJ14" s="1" t="s">
        <v>62</v>
      </c>
      <c r="AK14" s="1" t="s">
        <v>62</v>
      </c>
      <c r="AL14" s="1" t="s">
        <v>54</v>
      </c>
      <c r="AM14" s="1" t="s">
        <v>53</v>
      </c>
      <c r="AN14" s="1" t="s">
        <v>54</v>
      </c>
      <c r="AO14" s="1" t="s">
        <v>53</v>
      </c>
      <c r="AP14" s="1" t="s">
        <v>54</v>
      </c>
      <c r="AQ14" s="1" t="s">
        <v>53</v>
      </c>
      <c r="AR14" s="1" t="s">
        <v>57</v>
      </c>
      <c r="AS14" s="1" t="s">
        <v>64</v>
      </c>
      <c r="AT14" s="1" t="s">
        <v>57</v>
      </c>
      <c r="AU14" s="1" t="s">
        <v>67</v>
      </c>
      <c r="AV14" s="1" t="s">
        <v>65</v>
      </c>
    </row>
    <row r="15" spans="1:48" ht="37.5" hidden="1" customHeight="1" x14ac:dyDescent="0.2">
      <c r="A15" s="1" t="s">
        <v>59</v>
      </c>
      <c r="B15" s="1" t="s">
        <v>60</v>
      </c>
      <c r="C15" s="1" t="s">
        <v>61</v>
      </c>
      <c r="D15" s="1" t="s">
        <v>51</v>
      </c>
      <c r="E15" s="1" t="s">
        <v>51</v>
      </c>
      <c r="F15" s="1" t="s">
        <v>49</v>
      </c>
      <c r="G15" s="1" t="s">
        <v>51</v>
      </c>
      <c r="H15" s="1" t="s">
        <v>49</v>
      </c>
      <c r="I15" s="1" t="s">
        <v>51</v>
      </c>
      <c r="J15" s="1" t="s">
        <v>51</v>
      </c>
      <c r="K15" s="1" t="s">
        <v>51</v>
      </c>
      <c r="L15" s="1" t="s">
        <v>49</v>
      </c>
      <c r="M15" s="1" t="s">
        <v>51</v>
      </c>
      <c r="N15" s="1" t="s">
        <v>49</v>
      </c>
      <c r="O15" s="1" t="s">
        <v>52</v>
      </c>
      <c r="P15" s="1" t="s">
        <v>51</v>
      </c>
      <c r="Q15" s="1" t="s">
        <v>53</v>
      </c>
      <c r="R15" s="1" t="s">
        <v>54</v>
      </c>
      <c r="S15" s="1" t="s">
        <v>53</v>
      </c>
      <c r="T15" s="1" t="s">
        <v>53</v>
      </c>
      <c r="U15" s="1" t="s">
        <v>49</v>
      </c>
      <c r="V15" s="1" t="s">
        <v>51</v>
      </c>
      <c r="W15" s="1" t="s">
        <v>55</v>
      </c>
      <c r="X15" s="1" t="s">
        <v>51</v>
      </c>
      <c r="Y15" s="1" t="s">
        <v>51</v>
      </c>
      <c r="Z15" s="1" t="s">
        <v>49</v>
      </c>
      <c r="AA15" s="1" t="s">
        <v>49</v>
      </c>
      <c r="AB15" s="1" t="s">
        <v>51</v>
      </c>
      <c r="AC15" s="1" t="s">
        <v>51</v>
      </c>
      <c r="AD15" s="1" t="s">
        <v>51</v>
      </c>
      <c r="AE15" s="1" t="s">
        <v>51</v>
      </c>
      <c r="AF15" s="1" t="s">
        <v>51</v>
      </c>
      <c r="AG15" s="1" t="s">
        <v>49</v>
      </c>
      <c r="AH15" s="1" t="s">
        <v>51</v>
      </c>
      <c r="AI15" s="1" t="s">
        <v>51</v>
      </c>
      <c r="AJ15" s="1" t="s">
        <v>51</v>
      </c>
      <c r="AK15" s="1" t="s">
        <v>51</v>
      </c>
      <c r="AL15" s="1" t="s">
        <v>53</v>
      </c>
      <c r="AM15" s="1" t="s">
        <v>54</v>
      </c>
      <c r="AN15" s="1" t="s">
        <v>54</v>
      </c>
      <c r="AO15" s="1" t="s">
        <v>53</v>
      </c>
      <c r="AP15" s="1" t="s">
        <v>54</v>
      </c>
      <c r="AQ15" s="1" t="s">
        <v>53</v>
      </c>
      <c r="AR15" s="1" t="s">
        <v>56</v>
      </c>
      <c r="AS15" s="1" t="s">
        <v>67</v>
      </c>
      <c r="AT15" s="1" t="s">
        <v>63</v>
      </c>
      <c r="AU15" s="1" t="s">
        <v>63</v>
      </c>
      <c r="AV15" s="1" t="s">
        <v>58</v>
      </c>
    </row>
    <row r="16" spans="1:48" ht="37.5" hidden="1" customHeight="1" x14ac:dyDescent="0.2">
      <c r="A16" s="1" t="s">
        <v>59</v>
      </c>
      <c r="B16" s="1" t="s">
        <v>60</v>
      </c>
      <c r="C16" s="1" t="s">
        <v>61</v>
      </c>
      <c r="D16" s="1" t="s">
        <v>49</v>
      </c>
      <c r="E16" s="1" t="s">
        <v>51</v>
      </c>
      <c r="F16" s="1" t="s">
        <v>49</v>
      </c>
      <c r="G16" s="1" t="s">
        <v>51</v>
      </c>
      <c r="H16" s="1" t="s">
        <v>49</v>
      </c>
      <c r="I16" s="1" t="s">
        <v>51</v>
      </c>
      <c r="J16" s="1" t="s">
        <v>51</v>
      </c>
      <c r="K16" s="1" t="s">
        <v>49</v>
      </c>
      <c r="L16" s="1" t="s">
        <v>55</v>
      </c>
      <c r="M16" s="1" t="s">
        <v>62</v>
      </c>
      <c r="N16" s="1" t="s">
        <v>51</v>
      </c>
      <c r="O16" s="1" t="s">
        <v>51</v>
      </c>
      <c r="P16" s="1" t="s">
        <v>62</v>
      </c>
      <c r="Q16" s="1" t="s">
        <v>53</v>
      </c>
      <c r="R16" s="1" t="s">
        <v>54</v>
      </c>
      <c r="S16" s="1" t="s">
        <v>53</v>
      </c>
      <c r="T16" s="1" t="s">
        <v>53</v>
      </c>
      <c r="U16" s="1" t="s">
        <v>51</v>
      </c>
      <c r="V16" s="1" t="s">
        <v>49</v>
      </c>
      <c r="W16" s="1" t="s">
        <v>55</v>
      </c>
      <c r="X16" s="1" t="s">
        <v>51</v>
      </c>
      <c r="Y16" s="1" t="s">
        <v>51</v>
      </c>
      <c r="Z16" s="1" t="s">
        <v>49</v>
      </c>
      <c r="AA16" s="1" t="s">
        <v>49</v>
      </c>
      <c r="AB16" s="1" t="s">
        <v>51</v>
      </c>
      <c r="AC16" s="1" t="s">
        <v>50</v>
      </c>
      <c r="AD16" s="1" t="s">
        <v>51</v>
      </c>
      <c r="AE16" s="1" t="s">
        <v>51</v>
      </c>
      <c r="AF16" s="1" t="s">
        <v>51</v>
      </c>
      <c r="AG16" s="1" t="s">
        <v>49</v>
      </c>
      <c r="AH16" s="1" t="s">
        <v>50</v>
      </c>
      <c r="AI16" s="1" t="s">
        <v>49</v>
      </c>
      <c r="AJ16" s="1" t="s">
        <v>62</v>
      </c>
      <c r="AK16" s="1" t="s">
        <v>51</v>
      </c>
      <c r="AL16" s="1" t="s">
        <v>53</v>
      </c>
      <c r="AM16" s="1" t="s">
        <v>54</v>
      </c>
      <c r="AN16" s="1" t="s">
        <v>53</v>
      </c>
      <c r="AO16" s="1" t="s">
        <v>54</v>
      </c>
      <c r="AP16" s="1" t="s">
        <v>53</v>
      </c>
      <c r="AQ16" s="1" t="s">
        <v>54</v>
      </c>
      <c r="AR16" s="1" t="s">
        <v>56</v>
      </c>
      <c r="AS16" s="1" t="s">
        <v>57</v>
      </c>
      <c r="AT16" s="1" t="s">
        <v>56</v>
      </c>
      <c r="AU16" s="1" t="s">
        <v>63</v>
      </c>
      <c r="AV16" s="1" t="s">
        <v>58</v>
      </c>
    </row>
    <row r="17" spans="1:48" ht="37.5" hidden="1" customHeight="1" x14ac:dyDescent="0.2">
      <c r="A17" s="1" t="s">
        <v>59</v>
      </c>
      <c r="B17" s="1" t="s">
        <v>60</v>
      </c>
      <c r="C17" s="1" t="s">
        <v>61</v>
      </c>
      <c r="D17" s="1" t="s">
        <v>50</v>
      </c>
      <c r="E17" s="1" t="s">
        <v>62</v>
      </c>
      <c r="F17" s="1" t="s">
        <v>49</v>
      </c>
      <c r="G17" s="1" t="s">
        <v>62</v>
      </c>
      <c r="H17" s="1" t="s">
        <v>51</v>
      </c>
      <c r="I17" s="1" t="s">
        <v>62</v>
      </c>
      <c r="J17" s="1" t="s">
        <v>62</v>
      </c>
      <c r="K17" s="1" t="s">
        <v>62</v>
      </c>
      <c r="L17" s="1" t="s">
        <v>62</v>
      </c>
      <c r="M17" s="1" t="s">
        <v>62</v>
      </c>
      <c r="N17" s="1" t="s">
        <v>62</v>
      </c>
      <c r="O17" s="1" t="s">
        <v>62</v>
      </c>
      <c r="P17" s="1" t="s">
        <v>62</v>
      </c>
      <c r="Q17" s="1" t="s">
        <v>53</v>
      </c>
      <c r="R17" s="1" t="s">
        <v>54</v>
      </c>
      <c r="S17" s="1" t="s">
        <v>53</v>
      </c>
      <c r="T17" s="1" t="s">
        <v>53</v>
      </c>
      <c r="U17" s="1" t="s">
        <v>62</v>
      </c>
      <c r="V17" s="1" t="s">
        <v>62</v>
      </c>
      <c r="W17" s="1" t="s">
        <v>55</v>
      </c>
      <c r="X17" s="1" t="s">
        <v>62</v>
      </c>
      <c r="Y17" s="1" t="s">
        <v>62</v>
      </c>
      <c r="Z17" s="1" t="s">
        <v>62</v>
      </c>
      <c r="AA17" s="1" t="s">
        <v>62</v>
      </c>
      <c r="AB17" s="1" t="s">
        <v>62</v>
      </c>
      <c r="AC17" s="1" t="s">
        <v>62</v>
      </c>
      <c r="AD17" s="1" t="s">
        <v>62</v>
      </c>
      <c r="AE17" s="1" t="s">
        <v>62</v>
      </c>
      <c r="AF17" s="1" t="s">
        <v>62</v>
      </c>
      <c r="AG17" s="1" t="s">
        <v>62</v>
      </c>
      <c r="AH17" s="1" t="s">
        <v>62</v>
      </c>
      <c r="AI17" s="1" t="s">
        <v>62</v>
      </c>
      <c r="AJ17" s="1" t="s">
        <v>62</v>
      </c>
      <c r="AK17" s="1" t="s">
        <v>62</v>
      </c>
      <c r="AL17" s="1" t="s">
        <v>54</v>
      </c>
      <c r="AM17" s="1" t="s">
        <v>53</v>
      </c>
      <c r="AN17" s="1" t="s">
        <v>54</v>
      </c>
      <c r="AO17" s="1" t="s">
        <v>53</v>
      </c>
      <c r="AP17" s="1" t="s">
        <v>53</v>
      </c>
      <c r="AQ17" s="1" t="s">
        <v>54</v>
      </c>
      <c r="AR17" s="1" t="s">
        <v>57</v>
      </c>
      <c r="AS17" s="1" t="s">
        <v>64</v>
      </c>
      <c r="AT17" s="1" t="s">
        <v>57</v>
      </c>
      <c r="AU17" s="1" t="s">
        <v>67</v>
      </c>
      <c r="AV17" s="1" t="s">
        <v>65</v>
      </c>
    </row>
  </sheetData>
  <autoFilter ref="A2:AV17" xr:uid="{0C5CB98C-CAC4-4DA8-BDBA-8562029EF733}">
    <filterColumn colId="1">
      <filters>
        <filter val="AC"/>
        <filter val="AG"/>
        <filter val="AGITEC"/>
        <filter val="AUDIN"/>
        <filter val="AUI"/>
        <filter val="BL"/>
        <filter val="CH"/>
        <filter val="CT"/>
        <filter val="DD"/>
        <filter val="ED"/>
        <filter val="EP"/>
        <filter val="ET"/>
        <filter val="GAB"/>
        <filter val="HC"/>
        <filter val="INTEGRA"/>
        <filter val="JA"/>
        <filter val="JD"/>
        <filter val="MVFA"/>
        <filter val="OUV"/>
        <filter val="PP"/>
        <filter val="PRA"/>
        <filter val="PRAE"/>
        <filter val="PROEC"/>
        <filter val="PROGEPE"/>
        <filter val="PROGRAD"/>
        <filter val="PROPLAN"/>
        <filter val="PRPPG"/>
        <filter val="SA"/>
        <filter val="SD"/>
        <filter val="SIBI"/>
        <filter val="SIPAD"/>
        <filter val="SL"/>
        <filter val="SP"/>
        <filter val="SUCOM"/>
        <filter val="TC"/>
        <filter val="TL"/>
      </filters>
    </filterColumn>
  </autoFilter>
  <phoneticPr fontId="2" type="noConversion"/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D2F1F-BBCD-481F-98C8-9AC39E2D37A3}">
  <dimension ref="A1:I18"/>
  <sheetViews>
    <sheetView zoomScale="50" zoomScaleNormal="50" workbookViewId="0">
      <selection activeCell="E38" sqref="E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TEXT(PERCENTUAIS!D1,"0")</f>
        <v>QUESTÃO1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[Distribuição uniforme do trabalho entre os/as integrantes da/s equipe/s]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0.13333333333333333</v>
      </c>
      <c r="D9" s="35">
        <f>B9+C9</f>
        <v>0.13333333333333333</v>
      </c>
      <c r="E9" s="18">
        <f>COUNTIFS(PERCENTUAIS!$D$3:$D$17,$A9,PERCENTUAIS!$A$3:$A$17,$E$8)</f>
        <v>0</v>
      </c>
      <c r="F9" s="18">
        <f>COUNTIFS(PERCENTUAIS!$D$3:$D$17,$A9,PERCENTUAIS!$A$3:$A$17,$F$8)</f>
        <v>0</v>
      </c>
      <c r="G9" s="18">
        <f>COUNTIFS(PERCENTUAIS!$D$3:$D$17,$A9,PERCENTUAIS!$A$3:$A$17,$G$8)</f>
        <v>0</v>
      </c>
      <c r="H9" s="18">
        <f>COUNTIFS(PERCENTUAIS!$D$3:$D$17,$A9,PERCENTUAIS!$A$3:$A$17,$H$8)</f>
        <v>2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0.33333333333333331</v>
      </c>
      <c r="D10" s="35">
        <f t="shared" ref="D10:D13" si="1">B10+C10</f>
        <v>0.33333333333333331</v>
      </c>
      <c r="E10" s="18">
        <f>COUNTIFS(PERCENTUAIS!$D$3:$D$17,$A10,PERCENTUAIS!$A$3:$A$17,$E$8)</f>
        <v>0</v>
      </c>
      <c r="F10" s="18">
        <f>COUNTIFS(PERCENTUAIS!$D$3:$D$17,$A10,PERCENTUAIS!$A$3:$A$17,$F$8)</f>
        <v>0</v>
      </c>
      <c r="G10" s="18">
        <f>COUNTIFS(PERCENTUAIS!$D$3:$D$17,$A10,PERCENTUAIS!$A$3:$A$17,$G$8)</f>
        <v>0</v>
      </c>
      <c r="H10" s="18">
        <f>COUNTIFS(PERCENTUAIS!$D$3:$D$17,$A10,PERCENTUAIS!$A$3:$A$17,$H$8)</f>
        <v>5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0.2</v>
      </c>
      <c r="D11" s="35">
        <f t="shared" si="1"/>
        <v>0.2</v>
      </c>
      <c r="E11" s="18">
        <f>COUNTIFS(PERCENTUAIS!$D$3:$D$17,$A11,PERCENTUAIS!$A$3:$A$17,$E$8)</f>
        <v>0</v>
      </c>
      <c r="F11" s="18">
        <f>COUNTIFS(PERCENTUAIS!$D$3:$D$17,$A11,PERCENTUAIS!$A$3:$A$17,$F$8)</f>
        <v>0</v>
      </c>
      <c r="G11" s="18">
        <f>COUNTIFS(PERCENTUAIS!$D$3:$D$17,$A11,PERCENTUAIS!$A$3:$A$17,$G$8)</f>
        <v>0</v>
      </c>
      <c r="H11" s="18">
        <f>COUNTIFS(PERCENTUAIS!$D$3:$D$17,$A11,PERCENTUAIS!$A$3:$A$17,$H$8)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0.13333333333333333</v>
      </c>
      <c r="D12" s="35">
        <f t="shared" si="1"/>
        <v>0.13333333333333333</v>
      </c>
      <c r="E12" s="18">
        <f>COUNTIFS(PERCENTUAIS!$D$3:$D$17,$A12,PERCENTUAIS!$A$3:$A$17,$E$8)</f>
        <v>0</v>
      </c>
      <c r="F12" s="18">
        <f>COUNTIFS(PERCENTUAIS!$D$3:$D$17,$A12,PERCENTUAIS!$A$3:$A$17,$F$8)</f>
        <v>0</v>
      </c>
      <c r="G12" s="18">
        <f>COUNTIFS(PERCENTUAIS!$D$3:$D$17,$A12,PERCENTUAIS!$A$3:$A$17,$G$8)</f>
        <v>0</v>
      </c>
      <c r="H12" s="18">
        <f>COUNTIFS(PERCENTUAIS!$D$3:$D$17,$A12,PERCENTUAIS!$A$3:$A$17,$H$8)</f>
        <v>2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0.2</v>
      </c>
      <c r="D13" s="35">
        <f t="shared" si="1"/>
        <v>0.2</v>
      </c>
      <c r="E13" s="18">
        <f>COUNTIFS(PERCENTUAIS!$D$3:$D$17,$A13,PERCENTUAIS!$A$3:$A$17,$E$8)</f>
        <v>0</v>
      </c>
      <c r="F13" s="18">
        <f>COUNTIFS(PERCENTUAIS!$D$3:$D$17,$A13,PERCENTUAIS!$A$3:$A$17,$F$8)</f>
        <v>0</v>
      </c>
      <c r="G13" s="18">
        <f>COUNTIFS(PERCENTUAIS!$D$3:$D$17,$A13,PERCENTUAIS!$A$3:$A$17,$G$8)</f>
        <v>0</v>
      </c>
      <c r="H13" s="18">
        <f>COUNTIFS(PERCENTUAIS!$D$3:$D$17,$A13,PERCENTUAIS!$A$3:$A$17,$H$8)</f>
        <v>3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COUNTIFS(PERCENTUAIS!$D$3:$D$17,$A14,PERCENTUAIS!$A$3:$A$17,$E$8)</f>
        <v>0</v>
      </c>
      <c r="F14" s="18">
        <f>COUNTIFS(PERCENTUAIS!$D$3:$D$17,$A14,PERCENTUAIS!$A$3:$A$17,$F$8)</f>
        <v>0</v>
      </c>
      <c r="G14" s="18">
        <f>COUNTIFS(PERCENTUAIS!$D$3:$D$17,$A14,PERCENTUAIS!$A$3:$A$17,$G$8)</f>
        <v>0</v>
      </c>
      <c r="H14" s="18">
        <f>COUNTIFS(PERCENTUAIS!$D$3:$D$17,$A14,PERCENTUAIS!$A$3:$A$17,$H$8)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D497-C6AD-49E6-BDEC-48456EB2C32E}">
  <dimension ref="A1:I18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TEXT(PERCENTUAIS!E1,"0")</f>
        <v>QUESTÃO2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[Estipulação prazos para a realização de tarefas]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0.13333333333333333</v>
      </c>
      <c r="D9" s="35">
        <f>B9+C9</f>
        <v>0.13333333333333333</v>
      </c>
      <c r="E9" s="18">
        <f>COUNTIFS(PERCENTUAIS!$E$3:$E$17,$A9,PERCENTUAIS!$A$3:$A$17,$E$8)</f>
        <v>0</v>
      </c>
      <c r="F9" s="18">
        <f>COUNTIFS(PERCENTUAIS!$E$3:$E$17,$A9,PERCENTUAIS!$A$3:$A$17,$F$8)</f>
        <v>0</v>
      </c>
      <c r="G9" s="18">
        <f>COUNTIFS(PERCENTUAIS!$E$3:$E$17,$A9,PERCENTUAIS!$A$3:$A$17,$G$8)</f>
        <v>0</v>
      </c>
      <c r="H9" s="18">
        <f>COUNTIFS(PERCENTUAIS!$E$3:$E$17,$A9,PERCENTUAIS!$A$3:$A$17,$H$8)</f>
        <v>2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0.53333333333333333</v>
      </c>
      <c r="D10" s="35">
        <f t="shared" ref="D10:D13" si="1">B10+C10</f>
        <v>0.53333333333333333</v>
      </c>
      <c r="E10" s="18">
        <f>COUNTIFS(PERCENTUAIS!$E$3:$E$17,$A10,PERCENTUAIS!$A$3:$A$17,$E$8)</f>
        <v>0</v>
      </c>
      <c r="F10" s="18">
        <f>COUNTIFS(PERCENTUAIS!$E$3:$E$17,$A10,PERCENTUAIS!$A$3:$A$17,$F$8)</f>
        <v>0</v>
      </c>
      <c r="G10" s="18">
        <f>COUNTIFS(PERCENTUAIS!$E$3:$E$17,$A10,PERCENTUAIS!$A$3:$A$17,$G$8)</f>
        <v>0</v>
      </c>
      <c r="H10" s="18">
        <f>COUNTIFS(PERCENTUAIS!$E$3:$E$17,$A10,PERCENTUAIS!$A$3:$A$17,$H$8)</f>
        <v>8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0.13333333333333333</v>
      </c>
      <c r="D11" s="35">
        <f t="shared" si="1"/>
        <v>0.13333333333333333</v>
      </c>
      <c r="E11" s="18">
        <f>COUNTIFS(PERCENTUAIS!$E$3:$E$17,$A11,PERCENTUAIS!$A$3:$A$17,$E$8)</f>
        <v>0</v>
      </c>
      <c r="F11" s="18">
        <f>COUNTIFS(PERCENTUAIS!$E$3:$E$17,$A11,PERCENTUAIS!$A$3:$A$17,$F$8)</f>
        <v>0</v>
      </c>
      <c r="G11" s="18">
        <f>COUNTIFS(PERCENTUAIS!$E$3:$E$17,$A11,PERCENTUAIS!$A$3:$A$17,$G$8)</f>
        <v>0</v>
      </c>
      <c r="H11" s="18">
        <f>COUNTIFS(PERCENTUAIS!$E$3:$E$17,$A11,PERCENTUAIS!$A$3:$A$17,$H$8)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6.6666666666666666E-2</v>
      </c>
      <c r="D12" s="35">
        <f t="shared" si="1"/>
        <v>6.6666666666666666E-2</v>
      </c>
      <c r="E12" s="18">
        <f>COUNTIFS(PERCENTUAIS!$E$3:$E$17,$A12,PERCENTUAIS!$A$3:$A$17,$E$8)</f>
        <v>0</v>
      </c>
      <c r="F12" s="18">
        <f>COUNTIFS(PERCENTUAIS!$E$3:$E$17,$A12,PERCENTUAIS!$A$3:$A$17,$F$8)</f>
        <v>0</v>
      </c>
      <c r="G12" s="18">
        <f>COUNTIFS(PERCENTUAIS!$E$3:$E$17,$A12,PERCENTUAIS!$A$3:$A$17,$G$8)</f>
        <v>0</v>
      </c>
      <c r="H12" s="18">
        <f>COUNTIFS(PERCENTUAIS!$E$3:$E$17,$A12,PERCENTUAIS!$A$3:$A$17,$H$8)</f>
        <v>1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0.13333333333333333</v>
      </c>
      <c r="D13" s="35">
        <f t="shared" si="1"/>
        <v>0.13333333333333333</v>
      </c>
      <c r="E13" s="18">
        <f>COUNTIFS(PERCENTUAIS!$E$3:$E$17,$A13,PERCENTUAIS!$A$3:$A$17,$E$8)</f>
        <v>0</v>
      </c>
      <c r="F13" s="18">
        <f>COUNTIFS(PERCENTUAIS!$E$3:$E$17,$A13,PERCENTUAIS!$A$3:$A$17,$F$8)</f>
        <v>0</v>
      </c>
      <c r="G13" s="18">
        <f>COUNTIFS(PERCENTUAIS!$E$3:$E$17,$A13,PERCENTUAIS!$A$3:$A$17,$G$8)</f>
        <v>0</v>
      </c>
      <c r="H13" s="18">
        <f>COUNTIFS(PERCENTUAIS!$E$3:$E$17,$A13,PERCENTUAIS!$A$3:$A$17,$H$8)</f>
        <v>2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COUNTIFS(PERCENTUAIS!$E$3:$E$17,$A14,PERCENTUAIS!$A$3:$A$17,$E$8)</f>
        <v>0</v>
      </c>
      <c r="F14" s="18">
        <f>COUNTIFS(PERCENTUAIS!$E$3:$E$17,$A14,PERCENTUAIS!$A$3:$A$17,$F$8)</f>
        <v>0</v>
      </c>
      <c r="G14" s="18">
        <f>COUNTIFS(PERCENTUAIS!$E$3:$E$17,$A14,PERCENTUAIS!$A$3:$A$17,$G$8)</f>
        <v>0</v>
      </c>
      <c r="H14" s="18">
        <f>COUNTIFS(PERCENTUAIS!$E$3:$E$17,$A14,PERCENTUAIS!$A$3:$A$17,$H$8)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91847-3500-4798-B957-B294BD093F99}">
  <dimension ref="A1:I18"/>
  <sheetViews>
    <sheetView zoomScale="50" zoomScaleNormal="50" workbookViewId="0">
      <selection activeCell="AH40" sqref="AH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TEXT(PERCENTUAIS!F1,"0")</f>
        <v>QUESTÃO3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[Periodicidade de reuniões com 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6.6666666666666666E-2</v>
      </c>
      <c r="D9" s="35">
        <f>B9+C9</f>
        <v>6.6666666666666666E-2</v>
      </c>
      <c r="E9" s="18">
        <f>COUNTIFS(PERCENTUAIS!$F$3:$F$17,$A9,PERCENTUAIS!$A$3:$A$17,$E$8)</f>
        <v>0</v>
      </c>
      <c r="F9" s="18">
        <f>COUNTIFS(PERCENTUAIS!$F$3:$F$17,$A9,PERCENTUAIS!$A$3:$A$17,$F$8)</f>
        <v>0</v>
      </c>
      <c r="G9" s="18">
        <f>COUNTIFS(PERCENTUAIS!$F$3:$F$17,$A9,PERCENTUAIS!$A$3:$A$17,$G$8)</f>
        <v>0</v>
      </c>
      <c r="H9" s="18">
        <f>COUNTIFS(PERCENTUAIS!$F$3:$F$17,$A9,PERCENTUAIS!$A$3:$A$17,$H$8)</f>
        <v>1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0.2</v>
      </c>
      <c r="D10" s="35">
        <f t="shared" ref="D10:D13" si="1">B10+C10</f>
        <v>0.2</v>
      </c>
      <c r="E10" s="18">
        <f>COUNTIFS(PERCENTUAIS!$F$3:$F$17,$A10,PERCENTUAIS!$A$3:$A$17,$E$8)</f>
        <v>0</v>
      </c>
      <c r="F10" s="18">
        <f>COUNTIFS(PERCENTUAIS!$F$3:$F$17,$A10,PERCENTUAIS!$A$3:$A$17,$F$8)</f>
        <v>0</v>
      </c>
      <c r="G10" s="18">
        <f>COUNTIFS(PERCENTUAIS!$F$3:$F$17,$A10,PERCENTUAIS!$A$3:$A$17,$G$8)</f>
        <v>0</v>
      </c>
      <c r="H10" s="18">
        <f>COUNTIFS(PERCENTUAIS!$F$3:$F$17,$A10,PERCENTUAIS!$A$3:$A$17,$H$8)</f>
        <v>3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0.46666666666666667</v>
      </c>
      <c r="D11" s="35">
        <f t="shared" si="1"/>
        <v>0.46666666666666667</v>
      </c>
      <c r="E11" s="18">
        <f>COUNTIFS(PERCENTUAIS!$F$3:$F$17,$A11,PERCENTUAIS!$A$3:$A$17,$E$8)</f>
        <v>0</v>
      </c>
      <c r="F11" s="18">
        <f>COUNTIFS(PERCENTUAIS!$F$3:$F$17,$A11,PERCENTUAIS!$A$3:$A$17,$F$8)</f>
        <v>0</v>
      </c>
      <c r="G11" s="18">
        <f>COUNTIFS(PERCENTUAIS!$F$3:$F$17,$A11,PERCENTUAIS!$A$3:$A$17,$G$8)</f>
        <v>0</v>
      </c>
      <c r="H11" s="18">
        <f>COUNTIFS(PERCENTUAIS!$F$3:$F$17,$A11,PERCENTUAIS!$A$3:$A$17,$H$8)</f>
        <v>7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6.6666666666666666E-2</v>
      </c>
      <c r="D12" s="35">
        <f t="shared" si="1"/>
        <v>6.6666666666666666E-2</v>
      </c>
      <c r="E12" s="18">
        <f>COUNTIFS(PERCENTUAIS!$F$3:$F$17,$A12,PERCENTUAIS!$A$3:$A$17,$E$8)</f>
        <v>0</v>
      </c>
      <c r="F12" s="18">
        <f>COUNTIFS(PERCENTUAIS!$F$3:$F$17,$A12,PERCENTUAIS!$A$3:$A$17,$F$8)</f>
        <v>0</v>
      </c>
      <c r="G12" s="18">
        <f>COUNTIFS(PERCENTUAIS!$F$3:$F$17,$A12,PERCENTUAIS!$A$3:$A$17,$G$8)</f>
        <v>0</v>
      </c>
      <c r="H12" s="18">
        <f>COUNTIFS(PERCENTUAIS!$F$3:$F$17,$A12,PERCENTUAIS!$A$3:$A$17,$H$8)</f>
        <v>1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0.13333333333333333</v>
      </c>
      <c r="D13" s="35">
        <f t="shared" si="1"/>
        <v>0.13333333333333333</v>
      </c>
      <c r="E13" s="18">
        <f>COUNTIFS(PERCENTUAIS!$F$3:$F$17,$A13,PERCENTUAIS!$A$3:$A$17,$E$8)</f>
        <v>0</v>
      </c>
      <c r="F13" s="18">
        <f>COUNTIFS(PERCENTUAIS!$F$3:$F$17,$A13,PERCENTUAIS!$A$3:$A$17,$F$8)</f>
        <v>0</v>
      </c>
      <c r="G13" s="18">
        <f>COUNTIFS(PERCENTUAIS!$F$3:$F$17,$A13,PERCENTUAIS!$A$3:$A$17,$G$8)</f>
        <v>0</v>
      </c>
      <c r="H13" s="18">
        <f>COUNTIFS(PERCENTUAIS!$F$3:$F$17,$A13,PERCENTUAIS!$A$3:$A$17,$H$8)</f>
        <v>2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6.6666666666666666E-2</v>
      </c>
      <c r="D14" s="35">
        <f>B14+C14</f>
        <v>6.6666666666666666E-2</v>
      </c>
      <c r="E14" s="18">
        <f>COUNTIFS(PERCENTUAIS!$F$3:$F$17,$A14,PERCENTUAIS!$A$3:$A$17,$E$8)</f>
        <v>0</v>
      </c>
      <c r="F14" s="18">
        <f>COUNTIFS(PERCENTUAIS!$F$3:$F$17,$A14,PERCENTUAIS!$A$3:$A$17,$F$8)</f>
        <v>0</v>
      </c>
      <c r="G14" s="18">
        <f>COUNTIFS(PERCENTUAIS!$F$3:$F$17,$A14,PERCENTUAIS!$A$3:$A$17,$G$8)</f>
        <v>0</v>
      </c>
      <c r="H14" s="18">
        <f>COUNTIFS(PERCENTUAIS!$F$3:$F$17,$A14,PERCENTUAIS!$A$3:$A$17,$H$8)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29BA2-493D-464F-A500-7D98BF7C92FE}">
  <dimension ref="A1:I18"/>
  <sheetViews>
    <sheetView zoomScale="50" zoomScaleNormal="50" workbookViewId="0">
      <selection activeCell="AJ32" sqref="AI32: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TEXT(PERCENTUAIS!G1,"0")</f>
        <v>QUESTÃO4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entre os/as integrantes da/s equipe/s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0.33333333333333331</v>
      </c>
      <c r="D9" s="35">
        <f>B9+C9</f>
        <v>0.33333333333333331</v>
      </c>
      <c r="E9" s="18">
        <f>COUNTIFS(PERCENTUAIS!$G$3:$G$17,$A9,PERCENTUAIS!$A$3:$A$17,$E$8)</f>
        <v>0</v>
      </c>
      <c r="F9" s="18">
        <f>COUNTIFS(PERCENTUAIS!$G$3:$G$17,$A9,PERCENTUAIS!$A$3:$A$17,$F$8)</f>
        <v>0</v>
      </c>
      <c r="G9" s="18">
        <f>COUNTIFS(PERCENTUAIS!$G$3:$G$17,$A9,PERCENTUAIS!$A$3:$A$17,$G$8)</f>
        <v>0</v>
      </c>
      <c r="H9" s="18">
        <f>COUNTIFS(PERCENTUAIS!$G$3:$G$17,$A9,PERCENTUAIS!$A$3:$A$17,$H$8)</f>
        <v>5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0.46666666666666667</v>
      </c>
      <c r="D10" s="35">
        <f t="shared" ref="D10:D13" si="1">B10+C10</f>
        <v>0.46666666666666667</v>
      </c>
      <c r="E10" s="18">
        <f>COUNTIFS(PERCENTUAIS!$G$3:$G$17,$A10,PERCENTUAIS!$A$3:$A$17,$E$8)</f>
        <v>0</v>
      </c>
      <c r="F10" s="18">
        <f>COUNTIFS(PERCENTUAIS!$G$3:$G$17,$A10,PERCENTUAIS!$A$3:$A$17,$F$8)</f>
        <v>0</v>
      </c>
      <c r="G10" s="18">
        <f>COUNTIFS(PERCENTUAIS!$G$3:$G$17,$A10,PERCENTUAIS!$A$3:$A$17,$G$8)</f>
        <v>0</v>
      </c>
      <c r="H10" s="18">
        <f>COUNTIFS(PERCENTUAIS!$G$3:$G$17,$A10,PERCENTUAIS!$A$3:$A$17,$H$8)</f>
        <v>7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6.6666666666666666E-2</v>
      </c>
      <c r="D11" s="35">
        <f t="shared" si="1"/>
        <v>6.6666666666666666E-2</v>
      </c>
      <c r="E11" s="18">
        <f>COUNTIFS(PERCENTUAIS!$G$3:$G$17,$A11,PERCENTUAIS!$A$3:$A$17,$E$8)</f>
        <v>0</v>
      </c>
      <c r="F11" s="18">
        <f>COUNTIFS(PERCENTUAIS!$G$3:$G$17,$A11,PERCENTUAIS!$A$3:$A$17,$F$8)</f>
        <v>0</v>
      </c>
      <c r="G11" s="18">
        <f>COUNTIFS(PERCENTUAIS!$G$3:$G$17,$A11,PERCENTUAIS!$A$3:$A$17,$G$8)</f>
        <v>0</v>
      </c>
      <c r="H11" s="18">
        <f>COUNTIFS(PERCENTUAIS!$G$3:$G$17,$A11,PERCENTUAIS!$A$3:$A$17,$H$8)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6.6666666666666666E-2</v>
      </c>
      <c r="D12" s="35">
        <f t="shared" si="1"/>
        <v>6.6666666666666666E-2</v>
      </c>
      <c r="E12" s="18">
        <f>COUNTIFS(PERCENTUAIS!$G$3:$G$17,$A12,PERCENTUAIS!$A$3:$A$17,$E$8)</f>
        <v>0</v>
      </c>
      <c r="F12" s="18">
        <f>COUNTIFS(PERCENTUAIS!$G$3:$G$17,$A12,PERCENTUAIS!$A$3:$A$17,$F$8)</f>
        <v>0</v>
      </c>
      <c r="G12" s="18">
        <f>COUNTIFS(PERCENTUAIS!$G$3:$G$17,$A12,PERCENTUAIS!$A$3:$A$17,$G$8)</f>
        <v>0</v>
      </c>
      <c r="H12" s="18">
        <f>COUNTIFS(PERCENTUAIS!$G$3:$G$17,$A12,PERCENTUAIS!$A$3:$A$17,$H$8)</f>
        <v>1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6.6666666666666666E-2</v>
      </c>
      <c r="D13" s="35">
        <f t="shared" si="1"/>
        <v>6.6666666666666666E-2</v>
      </c>
      <c r="E13" s="18">
        <f>COUNTIFS(PERCENTUAIS!$G$3:$G$17,$A13,PERCENTUAIS!$A$3:$A$17,$E$8)</f>
        <v>0</v>
      </c>
      <c r="F13" s="18">
        <f>COUNTIFS(PERCENTUAIS!$G$3:$G$17,$A13,PERCENTUAIS!$A$3:$A$17,$F$8)</f>
        <v>0</v>
      </c>
      <c r="G13" s="18">
        <f>COUNTIFS(PERCENTUAIS!$G$3:$G$17,$A13,PERCENTUAIS!$A$3:$A$17,$G$8)</f>
        <v>0</v>
      </c>
      <c r="H13" s="18">
        <f>COUNTIFS(PERCENTUAIS!$G$3:$G$17,$A13,PERCENTUAIS!$A$3:$A$17,$H$8)</f>
        <v>1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COUNTIFS(PERCENTUAIS!$G$3:$G$17,$A14,PERCENTUAIS!$A$3:$A$17,$E$8)</f>
        <v>0</v>
      </c>
      <c r="F14" s="18">
        <f>COUNTIFS(PERCENTUAIS!$G$3:$G$17,$A14,PERCENTUAIS!$A$3:$A$17,$F$8)</f>
        <v>0</v>
      </c>
      <c r="G14" s="18">
        <f>COUNTIFS(PERCENTUAIS!$G$3:$G$17,$A14,PERCENTUAIS!$A$3:$A$17,$G$8)</f>
        <v>0</v>
      </c>
      <c r="H14" s="18">
        <f>COUNTIFS(PERCENTUAIS!$G$3:$G$17,$A14,PERCENTUAIS!$A$3:$A$17,$H$8)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5C3F-4A17-4238-9830-F9BEABAC06AC}">
  <dimension ref="A1:I18"/>
  <sheetViews>
    <sheetView zoomScale="40" zoomScaleNormal="40" workbookViewId="0">
      <selection activeCell="AJ43" sqref="AJ4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TEXT(PERCENTUAIS!H1,"0")</f>
        <v>QUESTÃO5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[Comunicação e interação com as comunidades interna e externa]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6.6666666666666666E-2</v>
      </c>
      <c r="D9" s="35">
        <f>B9+C9</f>
        <v>6.6666666666666666E-2</v>
      </c>
      <c r="E9" s="18">
        <f>COUNTIFS(PERCENTUAIS!$H$3:$H$17,$A9,PERCENTUAIS!$A$3:$A$17,$E$8)</f>
        <v>0</v>
      </c>
      <c r="F9" s="18">
        <f>COUNTIFS(PERCENTUAIS!$H$3:$H$17,$A9,PERCENTUAIS!$A$3:$A$17,$F$8)</f>
        <v>0</v>
      </c>
      <c r="G9" s="18">
        <f>COUNTIFS(PERCENTUAIS!$H$3:$H$17,$A9,PERCENTUAIS!$A$3:$A$17,$G$8)</f>
        <v>0</v>
      </c>
      <c r="H9" s="18">
        <f>COUNTIFS(PERCENTUAIS!$H$3:$H$17,$A9,PERCENTUAIS!$A$3:$A$17,$H$8)</f>
        <v>1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0.6</v>
      </c>
      <c r="D10" s="35">
        <f t="shared" ref="D10:D13" si="1">B10+C10</f>
        <v>0.6</v>
      </c>
      <c r="E10" s="18">
        <f>COUNTIFS(PERCENTUAIS!$H$3:$H$17,$A10,PERCENTUAIS!$A$3:$A$17,$E$8)</f>
        <v>0</v>
      </c>
      <c r="F10" s="18">
        <f>COUNTIFS(PERCENTUAIS!$H$3:$H$17,$A10,PERCENTUAIS!$A$3:$A$17,$F$8)</f>
        <v>0</v>
      </c>
      <c r="G10" s="18">
        <f>COUNTIFS(PERCENTUAIS!$H$3:$H$17,$A10,PERCENTUAIS!$A$3:$A$17,$G$8)</f>
        <v>0</v>
      </c>
      <c r="H10" s="18">
        <f>COUNTIFS(PERCENTUAIS!$H$3:$H$17,$A10,PERCENTUAIS!$A$3:$A$17,$H$8)</f>
        <v>9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0.2</v>
      </c>
      <c r="D11" s="35">
        <f t="shared" si="1"/>
        <v>0.2</v>
      </c>
      <c r="E11" s="18">
        <f>COUNTIFS(PERCENTUAIS!$H$3:$H$17,$A11,PERCENTUAIS!$A$3:$A$17,$E$8)</f>
        <v>0</v>
      </c>
      <c r="F11" s="18">
        <f>COUNTIFS(PERCENTUAIS!$H$3:$H$17,$A11,PERCENTUAIS!$A$3:$A$17,$F$8)</f>
        <v>0</v>
      </c>
      <c r="G11" s="18">
        <f>COUNTIFS(PERCENTUAIS!$H$3:$H$17,$A11,PERCENTUAIS!$A$3:$A$17,$G$8)</f>
        <v>0</v>
      </c>
      <c r="H11" s="18">
        <f>COUNTIFS(PERCENTUAIS!$H$3:$H$17,$A11,PERCENTUAIS!$A$3:$A$17,$H$8)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6.6666666666666666E-2</v>
      </c>
      <c r="D12" s="35">
        <f t="shared" si="1"/>
        <v>6.6666666666666666E-2</v>
      </c>
      <c r="E12" s="18">
        <f>COUNTIFS(PERCENTUAIS!$H$3:$H$17,$A12,PERCENTUAIS!$A$3:$A$17,$E$8)</f>
        <v>0</v>
      </c>
      <c r="F12" s="18">
        <f>COUNTIFS(PERCENTUAIS!$H$3:$H$17,$A12,PERCENTUAIS!$A$3:$A$17,$F$8)</f>
        <v>0</v>
      </c>
      <c r="G12" s="18">
        <f>COUNTIFS(PERCENTUAIS!$H$3:$H$17,$A12,PERCENTUAIS!$A$3:$A$17,$G$8)</f>
        <v>0</v>
      </c>
      <c r="H12" s="18">
        <f>COUNTIFS(PERCENTUAIS!$H$3:$H$17,$A12,PERCENTUAIS!$A$3:$A$17,$H$8)</f>
        <v>1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6.6666666666666666E-2</v>
      </c>
      <c r="D13" s="35">
        <f t="shared" si="1"/>
        <v>6.6666666666666666E-2</v>
      </c>
      <c r="E13" s="18">
        <f>COUNTIFS(PERCENTUAIS!$H$3:$H$17,$A13,PERCENTUAIS!$A$3:$A$17,$E$8)</f>
        <v>0</v>
      </c>
      <c r="F13" s="18">
        <f>COUNTIFS(PERCENTUAIS!$H$3:$H$17,$A13,PERCENTUAIS!$A$3:$A$17,$F$8)</f>
        <v>0</v>
      </c>
      <c r="G13" s="18">
        <f>COUNTIFS(PERCENTUAIS!$H$3:$H$17,$A13,PERCENTUAIS!$A$3:$A$17,$G$8)</f>
        <v>0</v>
      </c>
      <c r="H13" s="18">
        <f>COUNTIFS(PERCENTUAIS!$H$3:$H$17,$A13,PERCENTUAIS!$A$3:$A$17,$H$8)</f>
        <v>1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COUNTIFS(PERCENTUAIS!$H$3:$H$17,$A14,PERCENTUAIS!$A$3:$A$17,$E$8)</f>
        <v>0</v>
      </c>
      <c r="F14" s="18">
        <f>COUNTIFS(PERCENTUAIS!$H$3:$H$17,$A14,PERCENTUAIS!$A$3:$A$17,$F$8)</f>
        <v>0</v>
      </c>
      <c r="G14" s="18">
        <f>COUNTIFS(PERCENTUAIS!$H$3:$H$17,$A14,PERCENTUAIS!$A$3:$A$17,$G$8)</f>
        <v>0</v>
      </c>
      <c r="H14" s="18">
        <f>COUNTIFS(PERCENTUAIS!$H$3:$H$17,$A14,PERCENTUAIS!$A$3:$A$17,$H$8)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D3CA-8839-40CB-83EA-97407788BD54}">
  <dimension ref="A1:I18"/>
  <sheetViews>
    <sheetView zoomScale="50" zoomScaleNormal="50" workbookViewId="0">
      <selection activeCell="F17" sqref="F17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TEXT(PERCENTUAIS!I1,"0")</f>
        <v>QUESTÃO6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[Compreensão da/s equipe/s em relação às dificuldades de Adaptação  dos/as servidores/as ao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0.33333333333333331</v>
      </c>
      <c r="D9" s="35">
        <f>B9+C9</f>
        <v>0.33333333333333331</v>
      </c>
      <c r="E9" s="18">
        <f>COUNTIFS(PERCENTUAIS!$I$3:$I$17,$A9,PERCENTUAIS!$A$3:$A$17,$E$8)</f>
        <v>0</v>
      </c>
      <c r="F9" s="18">
        <f>COUNTIFS(PERCENTUAIS!$I$3:$I$17,$A9,PERCENTUAIS!$A$3:$A$17,$F$8)</f>
        <v>0</v>
      </c>
      <c r="G9" s="18">
        <f>COUNTIFS(PERCENTUAIS!$I$3:$I$17,$A9,PERCENTUAIS!$A$3:$A$17,$G$8)</f>
        <v>0</v>
      </c>
      <c r="H9" s="18">
        <f>COUNTIFS(PERCENTUAIS!$I$3:$I$17,$A9,PERCENTUAIS!$A$3:$A$17,$H$8)</f>
        <v>5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0.46666666666666667</v>
      </c>
      <c r="D10" s="35">
        <f t="shared" ref="D10:D13" si="1">B10+C10</f>
        <v>0.46666666666666667</v>
      </c>
      <c r="E10" s="18">
        <f>COUNTIFS(PERCENTUAIS!$I$3:$I$17,$A10,PERCENTUAIS!$A$3:$A$17,$E$8)</f>
        <v>0</v>
      </c>
      <c r="F10" s="18">
        <f>COUNTIFS(PERCENTUAIS!$I$3:$I$17,$A10,PERCENTUAIS!$A$3:$A$17,$F$8)</f>
        <v>0</v>
      </c>
      <c r="G10" s="18">
        <f>COUNTIFS(PERCENTUAIS!$I$3:$I$17,$A10,PERCENTUAIS!$A$3:$A$17,$G$8)</f>
        <v>0</v>
      </c>
      <c r="H10" s="18">
        <f>COUNTIFS(PERCENTUAIS!$I$3:$I$17,$A10,PERCENTUAIS!$A$3:$A$17,$H$8)</f>
        <v>7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6.6666666666666666E-2</v>
      </c>
      <c r="D11" s="35">
        <f t="shared" si="1"/>
        <v>6.6666666666666666E-2</v>
      </c>
      <c r="E11" s="18">
        <f>COUNTIFS(PERCENTUAIS!$I$3:$I$17,$A11,PERCENTUAIS!$A$3:$A$17,$E$8)</f>
        <v>0</v>
      </c>
      <c r="F11" s="18">
        <f>COUNTIFS(PERCENTUAIS!$I$3:$I$17,$A11,PERCENTUAIS!$A$3:$A$17,$F$8)</f>
        <v>0</v>
      </c>
      <c r="G11" s="18">
        <f>COUNTIFS(PERCENTUAIS!$I$3:$I$17,$A11,PERCENTUAIS!$A$3:$A$17,$G$8)</f>
        <v>0</v>
      </c>
      <c r="H11" s="18">
        <f>COUNTIFS(PERCENTUAIS!$I$3:$I$17,$A11,PERCENTUAIS!$A$3:$A$17,$H$8)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6.6666666666666666E-2</v>
      </c>
      <c r="D12" s="35">
        <f t="shared" si="1"/>
        <v>6.6666666666666666E-2</v>
      </c>
      <c r="E12" s="18">
        <f>COUNTIFS(PERCENTUAIS!$I$3:$I$17,$A12,PERCENTUAIS!$A$3:$A$17,$E$8)</f>
        <v>0</v>
      </c>
      <c r="F12" s="18">
        <f>COUNTIFS(PERCENTUAIS!$I$3:$I$17,$A12,PERCENTUAIS!$A$3:$A$17,$F$8)</f>
        <v>0</v>
      </c>
      <c r="G12" s="18">
        <f>COUNTIFS(PERCENTUAIS!$I$3:$I$17,$A12,PERCENTUAIS!$A$3:$A$17,$G$8)</f>
        <v>0</v>
      </c>
      <c r="H12" s="18">
        <f>COUNTIFS(PERCENTUAIS!$I$3:$I$17,$A12,PERCENTUAIS!$A$3:$A$17,$H$8)</f>
        <v>1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6.6666666666666666E-2</v>
      </c>
      <c r="D13" s="35">
        <f t="shared" si="1"/>
        <v>6.6666666666666666E-2</v>
      </c>
      <c r="E13" s="18">
        <f>COUNTIFS(PERCENTUAIS!$I$3:$I$17,$A13,PERCENTUAIS!$A$3:$A$17,$E$8)</f>
        <v>0</v>
      </c>
      <c r="F13" s="18">
        <f>COUNTIFS(PERCENTUAIS!$I$3:$I$17,$A13,PERCENTUAIS!$A$3:$A$17,$F$8)</f>
        <v>0</v>
      </c>
      <c r="G13" s="18">
        <f>COUNTIFS(PERCENTUAIS!$I$3:$I$17,$A13,PERCENTUAIS!$A$3:$A$17,$G$8)</f>
        <v>0</v>
      </c>
      <c r="H13" s="18">
        <f>COUNTIFS(PERCENTUAIS!$I$3:$I$17,$A13,PERCENTUAIS!$A$3:$A$17,$H$8)</f>
        <v>1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COUNTIFS(PERCENTUAIS!$I$3:$I$17,$A14,PERCENTUAIS!$A$3:$A$17,$E$8)</f>
        <v>0</v>
      </c>
      <c r="F14" s="18">
        <f>COUNTIFS(PERCENTUAIS!$I$3:$I$17,$A14,PERCENTUAIS!$A$3:$A$17,$F$8)</f>
        <v>0</v>
      </c>
      <c r="G14" s="18">
        <f>COUNTIFS(PERCENTUAIS!$I$3:$I$17,$A14,PERCENTUAIS!$A$3:$A$17,$G$8)</f>
        <v>0</v>
      </c>
      <c r="H14" s="18">
        <f>COUNTIFS(PERCENTUAIS!$I$3:$I$17,$A14,PERCENTUAIS!$A$3:$A$17,$H$8)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AA07E-8ABE-4AF0-B7B4-EB297360BA90}">
  <dimension ref="A1:I18"/>
  <sheetViews>
    <sheetView zoomScale="50" zoomScaleNormal="50" workbookViewId="0">
      <selection activeCell="AJ32" sqref="AJ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TEXT(PERCENTUAIS!J1,"0")</f>
        <v>QUESTÃO7</v>
      </c>
    </row>
    <row r="2" spans="1:9" x14ac:dyDescent="0.2">
      <c r="A2" s="41" t="str">
        <f>HLOOKUP(A1,PERCENTUAIS!$D$1:$KT$2,2,FALSE)</f>
        <v>Organização e planejamento da unidade durante o trabalho remoto (por favor, escolha os itens que se aplicam a sua unidade e/ou a sua função): [Agilidade na Comunicação das normativas da UFPR sobre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0.26666666666666666</v>
      </c>
      <c r="D9" s="35">
        <f>B9+C9</f>
        <v>0.26666666666666666</v>
      </c>
      <c r="E9" s="18">
        <f>COUNTIFS(PERCENTUAIS!$J$3:$J$17,$A9,PERCENTUAIS!$A$3:$A$17,$E$8)</f>
        <v>0</v>
      </c>
      <c r="F9" s="18">
        <f>COUNTIFS(PERCENTUAIS!$J$3:$J$17,$A9,PERCENTUAIS!$A$3:$A$17,$F$8)</f>
        <v>0</v>
      </c>
      <c r="G9" s="18">
        <f>COUNTIFS(PERCENTUAIS!$J$3:$J$17,$A9,PERCENTUAIS!$A$3:$A$17,$G$8)</f>
        <v>0</v>
      </c>
      <c r="H9" s="18">
        <f>COUNTIFS(PERCENTUAIS!$J$3:$J$17,$A9,PERCENTUAIS!$A$3:$A$17,$H$8)</f>
        <v>4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0.26666666666666666</v>
      </c>
      <c r="D10" s="35">
        <f t="shared" ref="D10:D13" si="1">B10+C10</f>
        <v>0.26666666666666666</v>
      </c>
      <c r="E10" s="18">
        <f>COUNTIFS(PERCENTUAIS!$J$3:$J$17,$A10,PERCENTUAIS!$A$3:$A$17,$E$8)</f>
        <v>0</v>
      </c>
      <c r="F10" s="18">
        <f>COUNTIFS(PERCENTUAIS!$J$3:$J$17,$A10,PERCENTUAIS!$A$3:$A$17,$F$8)</f>
        <v>0</v>
      </c>
      <c r="G10" s="18">
        <f>COUNTIFS(PERCENTUAIS!$J$3:$J$17,$A10,PERCENTUAIS!$A$3:$A$17,$G$8)</f>
        <v>0</v>
      </c>
      <c r="H10" s="18">
        <f>COUNTIFS(PERCENTUAIS!$J$3:$J$17,$A10,PERCENTUAIS!$A$3:$A$17,$H$8)</f>
        <v>4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0.33333333333333331</v>
      </c>
      <c r="D11" s="35">
        <f t="shared" si="1"/>
        <v>0.33333333333333331</v>
      </c>
      <c r="E11" s="18">
        <f>COUNTIFS(PERCENTUAIS!$J$3:$J$17,$A11,PERCENTUAIS!$A$3:$A$17,$E$8)</f>
        <v>0</v>
      </c>
      <c r="F11" s="18">
        <f>COUNTIFS(PERCENTUAIS!$J$3:$J$17,$A11,PERCENTUAIS!$A$3:$A$17,$F$8)</f>
        <v>0</v>
      </c>
      <c r="G11" s="18">
        <f>COUNTIFS(PERCENTUAIS!$J$3:$J$17,$A11,PERCENTUAIS!$A$3:$A$17,$G$8)</f>
        <v>0</v>
      </c>
      <c r="H11" s="18">
        <f>COUNTIFS(PERCENTUAIS!$J$3:$J$17,$A11,PERCENTUAIS!$A$3:$A$17,$H$8)</f>
        <v>5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6.6666666666666666E-2</v>
      </c>
      <c r="D12" s="35">
        <f t="shared" si="1"/>
        <v>6.6666666666666666E-2</v>
      </c>
      <c r="E12" s="18">
        <f>COUNTIFS(PERCENTUAIS!$J$3:$J$17,$A12,PERCENTUAIS!$A$3:$A$17,$E$8)</f>
        <v>0</v>
      </c>
      <c r="F12" s="18">
        <f>COUNTIFS(PERCENTUAIS!$J$3:$J$17,$A12,PERCENTUAIS!$A$3:$A$17,$F$8)</f>
        <v>0</v>
      </c>
      <c r="G12" s="18">
        <f>COUNTIFS(PERCENTUAIS!$J$3:$J$17,$A12,PERCENTUAIS!$A$3:$A$17,$G$8)</f>
        <v>0</v>
      </c>
      <c r="H12" s="18">
        <f>COUNTIFS(PERCENTUAIS!$J$3:$J$17,$A12,PERCENTUAIS!$A$3:$A$17,$H$8)</f>
        <v>1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6.6666666666666666E-2</v>
      </c>
      <c r="D13" s="35">
        <f t="shared" si="1"/>
        <v>6.6666666666666666E-2</v>
      </c>
      <c r="E13" s="18">
        <f>COUNTIFS(PERCENTUAIS!$J$3:$J$17,$A13,PERCENTUAIS!$A$3:$A$17,$E$8)</f>
        <v>0</v>
      </c>
      <c r="F13" s="18">
        <f>COUNTIFS(PERCENTUAIS!$J$3:$J$17,$A13,PERCENTUAIS!$A$3:$A$17,$F$8)</f>
        <v>0</v>
      </c>
      <c r="G13" s="18">
        <f>COUNTIFS(PERCENTUAIS!$J$3:$J$17,$A13,PERCENTUAIS!$A$3:$A$17,$G$8)</f>
        <v>0</v>
      </c>
      <c r="H13" s="18">
        <f>COUNTIFS(PERCENTUAIS!$J$3:$J$17,$A13,PERCENTUAIS!$A$3:$A$17,$H$8)</f>
        <v>1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COUNTIFS(PERCENTUAIS!$J$3:$J$17,$A14,PERCENTUAIS!$A$3:$A$17,$E$8)</f>
        <v>0</v>
      </c>
      <c r="F14" s="18">
        <f>COUNTIFS(PERCENTUAIS!$J$3:$J$17,$A14,PERCENTUAIS!$A$3:$A$17,$F$8)</f>
        <v>0</v>
      </c>
      <c r="G14" s="18">
        <f>COUNTIFS(PERCENTUAIS!$J$3:$J$17,$A14,PERCENTUAIS!$A$3:$A$17,$G$8)</f>
        <v>0</v>
      </c>
      <c r="H14" s="18">
        <f>COUNTIFS(PERCENTUAIS!$J$3:$J$17,$A14,PERCENTUAIS!$A$3:$A$17,$H$8)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2B1A-C30D-438F-B765-DA0C37F89D54}">
  <dimension ref="A1:I18"/>
  <sheetViews>
    <sheetView zoomScale="50" zoomScaleNormal="50" workbookViewId="0">
      <selection activeCell="AJ28" sqref="AJ2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TEXT(PERCENTUAIS!K1,"0")</f>
        <v>QUESTÃO8</v>
      </c>
    </row>
    <row r="2" spans="1:9" x14ac:dyDescent="0.2">
      <c r="A2" s="41" t="str">
        <f>HLOOKUP(A1,PERCENTUAIS!$D$1:$KT$2,2,FALSE)</f>
        <v>Condições de funcionamento das ferramentas digitais oferecidas pela UFPR: [Intranet]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($G9+$F9+$E9)/$I$16</f>
        <v>0</v>
      </c>
      <c r="C9" s="35">
        <f>$H9/$I$16</f>
        <v>1.1428571428571428</v>
      </c>
      <c r="D9" s="35">
        <f>B9+C9</f>
        <v>1.1428571428571428</v>
      </c>
      <c r="E9" s="18">
        <f>COUNTIFS(PERCENTUAIS!$K$3:$K$17,$A9,PERCENTUAIS!$A$3:$A$17,$E$8)</f>
        <v>0</v>
      </c>
      <c r="F9" s="18">
        <f>COUNTIFS(PERCENTUAIS!$K$3:$K$17,$A9,PERCENTUAIS!$A$3:$A$17,$F$8)</f>
        <v>0</v>
      </c>
      <c r="G9" s="18">
        <f>COUNTIFS(PERCENTUAIS!$K$3:$K$17,$A9,PERCENTUAIS!$A$3:$A$17,$G$8)</f>
        <v>0</v>
      </c>
      <c r="H9" s="18">
        <f>COUNTIFS(PERCENTUAIS!$K$3:$K$17,$A9,PERCENTUAIS!$A$3:$A$17,$H$8)</f>
        <v>8</v>
      </c>
      <c r="I9" s="19"/>
    </row>
    <row r="10" spans="1:9" x14ac:dyDescent="0.2">
      <c r="A10" s="4" t="s">
        <v>51</v>
      </c>
      <c r="B10" s="35">
        <f t="shared" ref="B10:B15" si="0">($G10+$F10+$E10)/$I$16</f>
        <v>0</v>
      </c>
      <c r="C10" s="35">
        <f t="shared" ref="C10:C14" si="1">$H10/$I$16</f>
        <v>0.5714285714285714</v>
      </c>
      <c r="D10" s="35">
        <f t="shared" ref="D10:D13" si="2">B10+C10</f>
        <v>0.5714285714285714</v>
      </c>
      <c r="E10" s="18">
        <f>COUNTIFS(PERCENTUAIS!$K$3:$K$17,$A10,PERCENTUAIS!$A$3:$A$17,$E$8)</f>
        <v>0</v>
      </c>
      <c r="F10" s="18">
        <f>COUNTIFS(PERCENTUAIS!$K$3:$K$17,$A10,PERCENTUAIS!$A$3:$A$17,$F$8)</f>
        <v>0</v>
      </c>
      <c r="G10" s="18">
        <f>COUNTIFS(PERCENTUAIS!$K$3:$K$17,$A10,PERCENTUAIS!$A$3:$A$17,$G$8)</f>
        <v>0</v>
      </c>
      <c r="H10" s="18">
        <f>COUNTIFS(PERCENTUAIS!$K$3:$K$17,$A10,PERCENTUAIS!$A$3:$A$17,$H$8)</f>
        <v>4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0.2857142857142857</v>
      </c>
      <c r="D11" s="35">
        <f t="shared" si="2"/>
        <v>0.2857142857142857</v>
      </c>
      <c r="E11" s="18">
        <f>COUNTIFS(PERCENTUAIS!$K$3:$K$17,$A11,PERCENTUAIS!$A$3:$A$17,$E$8)</f>
        <v>0</v>
      </c>
      <c r="F11" s="18">
        <f>COUNTIFS(PERCENTUAIS!$K$3:$K$17,$A11,PERCENTUAIS!$A$3:$A$17,$F$8)</f>
        <v>0</v>
      </c>
      <c r="G11" s="18">
        <f>COUNTIFS(PERCENTUAIS!$K$3:$K$17,$A11,PERCENTUAIS!$A$3:$A$17,$G$8)</f>
        <v>0</v>
      </c>
      <c r="H11" s="18">
        <f>COUNTIFS(PERCENTUAIS!$K$3:$K$17,$A11,PERCENTUAIS!$A$3:$A$17,$H$8)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COUNTIFS(PERCENTUAIS!$K$3:$K$17,$A12,PERCENTUAIS!$A$3:$A$17,$E$8)</f>
        <v>0</v>
      </c>
      <c r="F12" s="18">
        <f>COUNTIFS(PERCENTUAIS!$K$3:$K$17,$A12,PERCENTUAIS!$A$3:$A$17,$F$8)</f>
        <v>0</v>
      </c>
      <c r="G12" s="18">
        <f>COUNTIFS(PERCENTUAIS!$K$3:$K$17,$A12,PERCENTUAIS!$A$3:$A$17,$G$8)</f>
        <v>0</v>
      </c>
      <c r="H12" s="18">
        <f>COUNTIFS(PERCENTUAIS!$K$3:$K$17,$A12,PERCENTUAIS!$A$3:$A$17,$H$8)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COUNTIFS(PERCENTUAIS!$K$3:$K$17,$A13,PERCENTUAIS!$A$3:$A$17,$E$8)</f>
        <v>0</v>
      </c>
      <c r="F13" s="18">
        <f>COUNTIFS(PERCENTUAIS!$K$3:$K$17,$A13,PERCENTUAIS!$A$3:$A$17,$F$8)</f>
        <v>0</v>
      </c>
      <c r="G13" s="18">
        <f>COUNTIFS(PERCENTUAIS!$K$3:$K$17,$A13,PERCENTUAIS!$A$3:$A$17,$G$8)</f>
        <v>0</v>
      </c>
      <c r="H13" s="18">
        <f>COUNTIFS(PERCENTUAIS!$K$3:$K$17,$A13,PERCENTUAIS!$A$3:$A$17,$H$8)</f>
        <v>0</v>
      </c>
      <c r="I13" s="22"/>
    </row>
    <row r="14" spans="1:9" x14ac:dyDescent="0.2">
      <c r="A14" s="4" t="s">
        <v>55</v>
      </c>
      <c r="B14" s="35">
        <f>($G14+$F14+$E14)/$I$16</f>
        <v>0</v>
      </c>
      <c r="C14" s="35">
        <f t="shared" si="1"/>
        <v>0</v>
      </c>
      <c r="D14" s="35">
        <f>B14+C14</f>
        <v>0</v>
      </c>
      <c r="E14" s="18">
        <f>COUNTIFS(PERCENTUAIS!$K$3:$K$17,$A14,PERCENTUAIS!$A$3:$A$17,$E$8)</f>
        <v>0</v>
      </c>
      <c r="F14" s="18">
        <f>COUNTIFS(PERCENTUAIS!$K$3:$K$17,$A14,PERCENTUAIS!$A$3:$A$17,$F$8)</f>
        <v>0</v>
      </c>
      <c r="G14" s="18">
        <f>COUNTIFS(PERCENTUAIS!$K$3:$K$17,$A14,PERCENTUAIS!$A$3:$A$17,$G$8)</f>
        <v>0</v>
      </c>
      <c r="H14" s="18">
        <f>COUNTIFS(PERCENTUAIS!$K$3:$K$17,$A14,PERCENTUAIS!$A$3:$A$17,$H$8)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>$H15/$I$16</f>
        <v>0.14285714285714285</v>
      </c>
      <c r="D15" s="35">
        <f>B15+C15</f>
        <v>0.14285714285714285</v>
      </c>
      <c r="E15" s="18">
        <f>COUNTIFS(PERCENTUAIS!$K$3:$K$17,$A15,PERCENTUAIS!$A$3:$A$17,$E$8)</f>
        <v>0</v>
      </c>
      <c r="F15" s="18">
        <f>COUNTIFS(PERCENTUAIS!$K$3:$K$17,$A15,PERCENTUAIS!$A$3:$A$17,$F$8)</f>
        <v>0</v>
      </c>
      <c r="G15" s="18">
        <f>COUNTIFS(PERCENTUAIS!$K$3:$K$17,$A15,PERCENTUAIS!$A$3:$A$17,$G$8)</f>
        <v>0</v>
      </c>
      <c r="H15" s="18">
        <f>COUNTIFS(PERCENTUAIS!$K$3:$K$17,$A15,PERCENTUAIS!$A$3:$A$17,$H$8)</f>
        <v>1</v>
      </c>
      <c r="I15" s="24"/>
    </row>
    <row r="16" spans="1:9" x14ac:dyDescent="0.2">
      <c r="A16" s="1"/>
      <c r="E16" s="23">
        <f>SUM(E10:E15)</f>
        <v>0</v>
      </c>
      <c r="F16" s="23">
        <f t="shared" ref="F16:H16" si="3">SUM(F10:F15)</f>
        <v>0</v>
      </c>
      <c r="G16" s="23">
        <f t="shared" si="3"/>
        <v>0</v>
      </c>
      <c r="H16" s="23">
        <f t="shared" si="3"/>
        <v>7</v>
      </c>
      <c r="I16" s="24">
        <f>SUM(E16:H16)</f>
        <v>7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D1761-6591-4AB3-8E2A-49565502FA7C}">
  <dimension ref="A1:I19"/>
  <sheetViews>
    <sheetView view="pageBreakPreview" zoomScale="50" zoomScaleNormal="7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TEXT(PERCENTUAIS!L1,"0")</f>
        <v>QUESTÃO9</v>
      </c>
    </row>
    <row r="2" spans="1:9" x14ac:dyDescent="0.2">
      <c r="A2" s="41" t="str">
        <f>HLOOKUP(A1,PERCENTUAIS!$D$1:$KT$2,2,FALSE)</f>
        <v>Condições de funcionamento das ferramentas digitais oferecidas pela UFPR: [UFPR Virtual]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 t="shared" ref="B9:B14" si="0">($G9+$F9+$E9)/$I$16</f>
        <v>0</v>
      </c>
      <c r="C9" s="35">
        <f t="shared" ref="C9:C15" si="1">$H9/$I$16</f>
        <v>0.2</v>
      </c>
      <c r="D9" s="35">
        <f>B9+C9</f>
        <v>0.2</v>
      </c>
      <c r="E9" s="18">
        <f>COUNTIFS(PERCENTUAIS!$L$3:$L$17,$A9,PERCENTUAIS!$A$3:$A$17,$E$8)</f>
        <v>0</v>
      </c>
      <c r="F9" s="18">
        <f>COUNTIFS(PERCENTUAIS!$L$3:$L$17,$A9,PERCENTUAIS!$A$3:$A$17,$F$8)</f>
        <v>0</v>
      </c>
      <c r="G9" s="18">
        <f>COUNTIFS(PERCENTUAIS!$L$3:$L$17,$A9,PERCENTUAIS!$A$3:$A$17,$G$8)</f>
        <v>0</v>
      </c>
      <c r="H9" s="18">
        <f>COUNTIFS(PERCENTUAIS!$L$3:$L$17,$A9,PERCENTUAIS!$A$3:$A$17,$H$8)</f>
        <v>3</v>
      </c>
      <c r="I9" s="19"/>
    </row>
    <row r="10" spans="1:9" x14ac:dyDescent="0.2">
      <c r="A10" s="4" t="s">
        <v>51</v>
      </c>
      <c r="B10" s="35">
        <f t="shared" si="0"/>
        <v>0</v>
      </c>
      <c r="C10" s="35">
        <f t="shared" si="1"/>
        <v>0.2</v>
      </c>
      <c r="D10" s="35">
        <f t="shared" ref="D10:D13" si="2">B10+C10</f>
        <v>0.2</v>
      </c>
      <c r="E10" s="18">
        <f>COUNTIFS(PERCENTUAIS!$L$3:$L$17,$A10,PERCENTUAIS!$A$3:$A$17,$E$8)</f>
        <v>0</v>
      </c>
      <c r="F10" s="18">
        <f>COUNTIFS(PERCENTUAIS!$L$3:$L$17,$A10,PERCENTUAIS!$A$3:$A$17,$F$8)</f>
        <v>0</v>
      </c>
      <c r="G10" s="18">
        <f>COUNTIFS(PERCENTUAIS!$L$3:$L$17,$A10,PERCENTUAIS!$A$3:$A$17,$G$8)</f>
        <v>0</v>
      </c>
      <c r="H10" s="18">
        <f>COUNTIFS(PERCENTUAIS!$L$3:$L$17,$A10,PERCENTUAIS!$A$3:$A$17,$H$8)</f>
        <v>3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0.13333333333333333</v>
      </c>
      <c r="D11" s="35">
        <f t="shared" si="2"/>
        <v>0.13333333333333333</v>
      </c>
      <c r="E11" s="18">
        <f>COUNTIFS(PERCENTUAIS!$L$3:$L$17,$A11,PERCENTUAIS!$A$3:$A$17,$E$8)</f>
        <v>0</v>
      </c>
      <c r="F11" s="18">
        <f>COUNTIFS(PERCENTUAIS!$L$3:$L$17,$A11,PERCENTUAIS!$A$3:$A$17,$F$8)</f>
        <v>0</v>
      </c>
      <c r="G11" s="18">
        <f>COUNTIFS(PERCENTUAIS!$L$3:$L$17,$A11,PERCENTUAIS!$A$3:$A$17,$G$8)</f>
        <v>0</v>
      </c>
      <c r="H11" s="18">
        <f>COUNTIFS(PERCENTUAIS!$L$3:$L$17,$A11,PERCENTUAIS!$A$3:$A$17,$H$8)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COUNTIFS(PERCENTUAIS!$L$3:$L$17,$A12,PERCENTUAIS!$A$3:$A$17,$E$8)</f>
        <v>0</v>
      </c>
      <c r="F12" s="18">
        <f>COUNTIFS(PERCENTUAIS!$L$3:$L$17,$A12,PERCENTUAIS!$A$3:$A$17,$F$8)</f>
        <v>0</v>
      </c>
      <c r="G12" s="18">
        <f>COUNTIFS(PERCENTUAIS!$L$3:$L$17,$A12,PERCENTUAIS!$A$3:$A$17,$G$8)</f>
        <v>0</v>
      </c>
      <c r="H12" s="18">
        <f>COUNTIFS(PERCENTUAIS!$L$3:$L$17,$A12,PERCENTUAIS!$A$3:$A$17,$H$8)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COUNTIFS(PERCENTUAIS!$L$3:$L$17,$A13,PERCENTUAIS!$A$3:$A$17,$E$8)</f>
        <v>0</v>
      </c>
      <c r="F13" s="18">
        <f>COUNTIFS(PERCENTUAIS!$L$3:$L$17,$A13,PERCENTUAIS!$A$3:$A$17,$F$8)</f>
        <v>0</v>
      </c>
      <c r="G13" s="18">
        <f>COUNTIFS(PERCENTUAIS!$L$3:$L$17,$A13,PERCENTUAIS!$A$3:$A$17,$G$8)</f>
        <v>0</v>
      </c>
      <c r="H13" s="18">
        <f>COUNTIFS(PERCENTUAIS!$L$3:$L$17,$A13,PERCENTUAIS!$A$3:$A$17,$H$8)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0.33333333333333331</v>
      </c>
      <c r="D14" s="35">
        <f>B14+C14</f>
        <v>0.33333333333333331</v>
      </c>
      <c r="E14" s="18">
        <f>COUNTIFS(PERCENTUAIS!$L$3:$L$17,$A14,PERCENTUAIS!$A$3:$A$17,$E$8)</f>
        <v>0</v>
      </c>
      <c r="F14" s="18">
        <f>COUNTIFS(PERCENTUAIS!$L$3:$L$17,$A14,PERCENTUAIS!$A$3:$A$17,$F$8)</f>
        <v>0</v>
      </c>
      <c r="G14" s="18">
        <f>COUNTIFS(PERCENTUAIS!$L$3:$L$17,$A14,PERCENTUAIS!$A$3:$A$17,$G$8)</f>
        <v>0</v>
      </c>
      <c r="H14" s="18">
        <f>COUNTIFS(PERCENTUAIS!$L$3:$L$17,$A14,PERCENTUAIS!$A$3:$A$17,$H$8)</f>
        <v>5</v>
      </c>
      <c r="I14" s="22"/>
    </row>
    <row r="15" spans="1:9" x14ac:dyDescent="0.2">
      <c r="A15" s="4" t="s">
        <v>52</v>
      </c>
      <c r="B15" s="35">
        <f t="shared" ref="B15" si="3">($G15+$F15+$E15)/$I$16</f>
        <v>0</v>
      </c>
      <c r="C15" s="35">
        <f t="shared" si="1"/>
        <v>0.13333333333333333</v>
      </c>
      <c r="D15" s="35">
        <f>B15+C15</f>
        <v>0.13333333333333333</v>
      </c>
      <c r="E15" s="18">
        <f>COUNTIFS(PERCENTUAIS!$L$3:$L$17,$A15,PERCENTUAIS!$A$3:$A$17,$E$8)</f>
        <v>0</v>
      </c>
      <c r="F15" s="18">
        <f>COUNTIFS(PERCENTUAIS!$L$3:$L$17,$A15,PERCENTUAIS!$A$3:$A$17,$F$8)</f>
        <v>0</v>
      </c>
      <c r="G15" s="18">
        <f>COUNTIFS(PERCENTUAIS!$L$3:$L$17,$A15,PERCENTUAIS!$A$3:$A$17,$G$8)</f>
        <v>0</v>
      </c>
      <c r="H15" s="18">
        <f>COUNTIFS(PERCENTUAIS!$L$3:$L$17,$A15,PERCENTUAIS!$A$3:$A$17,$H$8)</f>
        <v>2</v>
      </c>
      <c r="I15" s="25"/>
    </row>
    <row r="16" spans="1:9" x14ac:dyDescent="0.2">
      <c r="E16" s="23">
        <f>SUM(E9:E15)</f>
        <v>0</v>
      </c>
      <c r="F16" s="23">
        <f t="shared" ref="F16:H16" si="4">SUM(F9:F15)</f>
        <v>0</v>
      </c>
      <c r="G16" s="23">
        <f t="shared" si="4"/>
        <v>0</v>
      </c>
      <c r="H16" s="23">
        <f t="shared" si="4"/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1A71-AE14-4F68-98D0-AA02CC1ACDBB}">
  <dimension ref="A1:I19"/>
  <sheetViews>
    <sheetView zoomScale="40" zoomScaleNormal="40" workbookViewId="0">
      <selection activeCell="AC53" sqref="AC5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TEXT(PERCENTUAIS!M1,"0")</f>
        <v>QUESTÃO10</v>
      </c>
    </row>
    <row r="2" spans="1:9" x14ac:dyDescent="0.2">
      <c r="A2" s="41" t="str">
        <f>HLOOKUP(A1,PERCENTUAIS!$D$1:$KT$2,2,FALSE)</f>
        <v>Condições de funcionamento das ferramentas digitais oferecidas pela UFPR: [SEI]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 t="shared" ref="B9:B15" si="0">($G9+$F9+$E9)/$I$16</f>
        <v>0</v>
      </c>
      <c r="C9" s="35">
        <f t="shared" ref="C9:C15" si="1">$H9/$I$16</f>
        <v>0.73333333333333328</v>
      </c>
      <c r="D9" s="35">
        <f>B9+C9</f>
        <v>0.73333333333333328</v>
      </c>
      <c r="E9" s="18">
        <f>COUNTIFS(PERCENTUAIS!$M$3:$M$17,$A9,PERCENTUAIS!$A$3:$A$17,$E$8)</f>
        <v>0</v>
      </c>
      <c r="F9" s="18">
        <f>COUNTIFS(PERCENTUAIS!$M$3:$M$17,$A9,PERCENTUAIS!$A$3:$A$17,$F$8)</f>
        <v>0</v>
      </c>
      <c r="G9" s="18">
        <f>COUNTIFS(PERCENTUAIS!$M$3:$M$17,$A9,PERCENTUAIS!$A$3:$A$17,$G$8)</f>
        <v>0</v>
      </c>
      <c r="H9" s="18">
        <f>COUNTIFS(PERCENTUAIS!$M$3:$M$17,$A9,PERCENTUAIS!$A$3:$A$17,$H$8)</f>
        <v>11</v>
      </c>
      <c r="I9" s="19"/>
    </row>
    <row r="10" spans="1:9" x14ac:dyDescent="0.2">
      <c r="A10" s="4" t="s">
        <v>51</v>
      </c>
      <c r="B10" s="35">
        <f t="shared" si="0"/>
        <v>0</v>
      </c>
      <c r="C10" s="35">
        <f t="shared" si="1"/>
        <v>0.2</v>
      </c>
      <c r="D10" s="35">
        <f t="shared" ref="D10:D13" si="2">B10+C10</f>
        <v>0.2</v>
      </c>
      <c r="E10" s="18">
        <f>COUNTIFS(PERCENTUAIS!$M$3:$M$17,$A10,PERCENTUAIS!$A$3:$A$17,$E$8)</f>
        <v>0</v>
      </c>
      <c r="F10" s="18">
        <f>COUNTIFS(PERCENTUAIS!$M$3:$M$17,$A10,PERCENTUAIS!$A$3:$A$17,$F$8)</f>
        <v>0</v>
      </c>
      <c r="G10" s="18">
        <f>COUNTIFS(PERCENTUAIS!$M$3:$M$17,$A10,PERCENTUAIS!$A$3:$A$17,$G$8)</f>
        <v>0</v>
      </c>
      <c r="H10" s="18">
        <f>COUNTIFS(PERCENTUAIS!$M$3:$M$17,$A10,PERCENTUAIS!$A$3:$A$17,$H$8)</f>
        <v>3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6.6666666666666666E-2</v>
      </c>
      <c r="D11" s="35">
        <f t="shared" si="2"/>
        <v>6.6666666666666666E-2</v>
      </c>
      <c r="E11" s="18">
        <f>COUNTIFS(PERCENTUAIS!$M$3:$M$17,$A11,PERCENTUAIS!$A$3:$A$17,$E$8)</f>
        <v>0</v>
      </c>
      <c r="F11" s="18">
        <f>COUNTIFS(PERCENTUAIS!$M$3:$M$17,$A11,PERCENTUAIS!$A$3:$A$17,$F$8)</f>
        <v>0</v>
      </c>
      <c r="G11" s="18">
        <f>COUNTIFS(PERCENTUAIS!$M$3:$M$17,$A11,PERCENTUAIS!$A$3:$A$17,$G$8)</f>
        <v>0</v>
      </c>
      <c r="H11" s="18">
        <f>COUNTIFS(PERCENTUAIS!$M$3:$M$17,$A11,PERCENTUAIS!$A$3:$A$17,$H$8)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COUNTIFS(PERCENTUAIS!$M$3:$M$17,$A12,PERCENTUAIS!$A$3:$A$17,$E$8)</f>
        <v>0</v>
      </c>
      <c r="F12" s="18">
        <f>COUNTIFS(PERCENTUAIS!$M$3:$M$17,$A12,PERCENTUAIS!$A$3:$A$17,$F$8)</f>
        <v>0</v>
      </c>
      <c r="G12" s="18">
        <f>COUNTIFS(PERCENTUAIS!$M$3:$M$17,$A12,PERCENTUAIS!$A$3:$A$17,$G$8)</f>
        <v>0</v>
      </c>
      <c r="H12" s="18">
        <f>COUNTIFS(PERCENTUAIS!$M$3:$M$17,$A12,PERCENTUAIS!$A$3:$A$17,$H$8)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COUNTIFS(PERCENTUAIS!$M$3:$M$17,$A13,PERCENTUAIS!$A$3:$A$17,$E$8)</f>
        <v>0</v>
      </c>
      <c r="F13" s="18">
        <f>COUNTIFS(PERCENTUAIS!$M$3:$M$17,$A13,PERCENTUAIS!$A$3:$A$17,$F$8)</f>
        <v>0</v>
      </c>
      <c r="G13" s="18">
        <f>COUNTIFS(PERCENTUAIS!$M$3:$M$17,$A13,PERCENTUAIS!$A$3:$A$17,$G$8)</f>
        <v>0</v>
      </c>
      <c r="H13" s="18">
        <f>COUNTIFS(PERCENTUAIS!$M$3:$M$17,$A13,PERCENTUAIS!$A$3:$A$17,$H$8)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COUNTIFS(PERCENTUAIS!$M$3:$M$17,$A14,PERCENTUAIS!$A$3:$A$17,$E$8)</f>
        <v>0</v>
      </c>
      <c r="F14" s="18">
        <f>COUNTIFS(PERCENTUAIS!$M$3:$M$17,$A14,PERCENTUAIS!$A$3:$A$17,$F$8)</f>
        <v>0</v>
      </c>
      <c r="G14" s="18">
        <f>COUNTIFS(PERCENTUAIS!$M$3:$M$17,$A14,PERCENTUAIS!$A$3:$A$17,$G$8)</f>
        <v>0</v>
      </c>
      <c r="H14" s="18">
        <f>COUNTIFS(PERCENTUAIS!$M$3:$M$17,$A14,PERCENTUAIS!$A$3:$A$17,$H$8)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COUNTIFS(PERCENTUAIS!$M$3:$M$17,$A15,PERCENTUAIS!$A$3:$A$17,$E$8)</f>
        <v>0</v>
      </c>
      <c r="F15" s="18">
        <f>COUNTIFS(PERCENTUAIS!$M$3:$M$17,$A15,PERCENTUAIS!$A$3:$A$17,$F$8)</f>
        <v>0</v>
      </c>
      <c r="G15" s="18">
        <f>COUNTIFS(PERCENTUAIS!$M$3:$M$17,$A15,PERCENTUAIS!$A$3:$A$17,$G$8)</f>
        <v>0</v>
      </c>
      <c r="H15" s="18">
        <f>COUNTIFS(PERCENTUAIS!$M$3:$M$17,$A15,PERCENTUAIS!$A$3:$A$17,$H$8)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0</v>
      </c>
      <c r="H16" s="23">
        <f t="shared" si="3"/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657C-68F9-4121-9E80-2858D1D45345}">
  <dimension ref="A1:I19"/>
  <sheetViews>
    <sheetView zoomScale="50" zoomScaleNormal="50" workbookViewId="0">
      <selection activeCell="AG35" sqref="AF35: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TEXT(PERCENTUAIS!N1,"0")</f>
        <v>QUESTÃO11</v>
      </c>
    </row>
    <row r="2" spans="1:9" x14ac:dyDescent="0.2">
      <c r="A2" s="41" t="str">
        <f>HLOOKUP(A1,PERCENTUAIS!$D$1:$KT$2,2,FALSE)</f>
        <v>Condições de funcionamento das ferramentas digitais oferecidas pela UFPR: [Outlook]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 t="shared" ref="B9:B15" si="0">($G9+$F9+$E9)/$I$16</f>
        <v>0</v>
      </c>
      <c r="C9" s="35">
        <f t="shared" ref="C9:C15" si="1">$H9/$I$16</f>
        <v>0.66666666666666663</v>
      </c>
      <c r="D9" s="35">
        <f>B9+C9</f>
        <v>0.66666666666666663</v>
      </c>
      <c r="E9" s="18">
        <f>COUNTIFS(PERCENTUAIS!$N$3:$N$17,$A9,PERCENTUAIS!$A$3:$A$17,$E$8)</f>
        <v>0</v>
      </c>
      <c r="F9" s="18">
        <f>COUNTIFS(PERCENTUAIS!$N$3:$N$17,$A9,PERCENTUAIS!$A$3:$A$17,$F$8)</f>
        <v>0</v>
      </c>
      <c r="G9" s="18">
        <f>COUNTIFS(PERCENTUAIS!$N$3:$N$17,$A9,PERCENTUAIS!$A$3:$A$17,$G$8)</f>
        <v>0</v>
      </c>
      <c r="H9" s="18">
        <f>COUNTIFS(PERCENTUAIS!$N$3:$N$17,$A9,PERCENTUAIS!$A$3:$A$17,$H$8)</f>
        <v>10</v>
      </c>
      <c r="I9" s="19"/>
    </row>
    <row r="10" spans="1:9" x14ac:dyDescent="0.2">
      <c r="A10" s="4" t="s">
        <v>51</v>
      </c>
      <c r="B10" s="35">
        <f t="shared" si="0"/>
        <v>0</v>
      </c>
      <c r="C10" s="35">
        <f t="shared" si="1"/>
        <v>0.2</v>
      </c>
      <c r="D10" s="35">
        <f t="shared" ref="D10:D13" si="2">B10+C10</f>
        <v>0.2</v>
      </c>
      <c r="E10" s="18">
        <f>COUNTIFS(PERCENTUAIS!$N$3:$N$17,$A10,PERCENTUAIS!$A$3:$A$17,$E$8)</f>
        <v>0</v>
      </c>
      <c r="F10" s="18">
        <f>COUNTIFS(PERCENTUAIS!$N$3:$N$17,$A10,PERCENTUAIS!$A$3:$A$17,$F$8)</f>
        <v>0</v>
      </c>
      <c r="G10" s="18">
        <f>COUNTIFS(PERCENTUAIS!$N$3:$N$17,$A10,PERCENTUAIS!$A$3:$A$17,$G$8)</f>
        <v>0</v>
      </c>
      <c r="H10" s="18">
        <f>COUNTIFS(PERCENTUAIS!$N$3:$N$17,$A10,PERCENTUAIS!$A$3:$A$17,$H$8)</f>
        <v>3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0.13333333333333333</v>
      </c>
      <c r="D11" s="35">
        <f t="shared" si="2"/>
        <v>0.13333333333333333</v>
      </c>
      <c r="E11" s="18">
        <f>COUNTIFS(PERCENTUAIS!$N$3:$N$17,$A11,PERCENTUAIS!$A$3:$A$17,$E$8)</f>
        <v>0</v>
      </c>
      <c r="F11" s="18">
        <f>COUNTIFS(PERCENTUAIS!$N$3:$N$17,$A11,PERCENTUAIS!$A$3:$A$17,$F$8)</f>
        <v>0</v>
      </c>
      <c r="G11" s="18">
        <f>COUNTIFS(PERCENTUAIS!$N$3:$N$17,$A11,PERCENTUAIS!$A$3:$A$17,$G$8)</f>
        <v>0</v>
      </c>
      <c r="H11" s="18">
        <f>COUNTIFS(PERCENTUAIS!$N$3:$N$17,$A11,PERCENTUAIS!$A$3:$A$17,$H$8)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COUNTIFS(PERCENTUAIS!$N$3:$N$17,$A12,PERCENTUAIS!$A$3:$A$17,$E$8)</f>
        <v>0</v>
      </c>
      <c r="F12" s="18">
        <f>COUNTIFS(PERCENTUAIS!$N$3:$N$17,$A12,PERCENTUAIS!$A$3:$A$17,$F$8)</f>
        <v>0</v>
      </c>
      <c r="G12" s="18">
        <f>COUNTIFS(PERCENTUAIS!$N$3:$N$17,$A12,PERCENTUAIS!$A$3:$A$17,$G$8)</f>
        <v>0</v>
      </c>
      <c r="H12" s="18">
        <f>COUNTIFS(PERCENTUAIS!$N$3:$N$17,$A12,PERCENTUAIS!$A$3:$A$17,$H$8)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COUNTIFS(PERCENTUAIS!$N$3:$N$17,$A13,PERCENTUAIS!$A$3:$A$17,$E$8)</f>
        <v>0</v>
      </c>
      <c r="F13" s="18">
        <f>COUNTIFS(PERCENTUAIS!$N$3:$N$17,$A13,PERCENTUAIS!$A$3:$A$17,$F$8)</f>
        <v>0</v>
      </c>
      <c r="G13" s="18">
        <f>COUNTIFS(PERCENTUAIS!$N$3:$N$17,$A13,PERCENTUAIS!$A$3:$A$17,$G$8)</f>
        <v>0</v>
      </c>
      <c r="H13" s="18">
        <f>COUNTIFS(PERCENTUAIS!$N$3:$N$17,$A13,PERCENTUAIS!$A$3:$A$17,$H$8)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COUNTIFS(PERCENTUAIS!$N$3:$N$17,$A14,PERCENTUAIS!$A$3:$A$17,$E$8)</f>
        <v>0</v>
      </c>
      <c r="F14" s="18">
        <f>COUNTIFS(PERCENTUAIS!$N$3:$N$17,$A14,PERCENTUAIS!$A$3:$A$17,$F$8)</f>
        <v>0</v>
      </c>
      <c r="G14" s="18">
        <f>COUNTIFS(PERCENTUAIS!$N$3:$N$17,$A14,PERCENTUAIS!$A$3:$A$17,$G$8)</f>
        <v>0</v>
      </c>
      <c r="H14" s="18">
        <f>COUNTIFS(PERCENTUAIS!$N$3:$N$17,$A14,PERCENTUAIS!$A$3:$A$17,$H$8)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COUNTIFS(PERCENTUAIS!$N$3:$N$17,$A15,PERCENTUAIS!$A$3:$A$17,$E$8)</f>
        <v>0</v>
      </c>
      <c r="F15" s="18">
        <f>COUNTIFS(PERCENTUAIS!$N$3:$N$17,$A15,PERCENTUAIS!$A$3:$A$17,$F$8)</f>
        <v>0</v>
      </c>
      <c r="G15" s="18">
        <f>COUNTIFS(PERCENTUAIS!$N$3:$N$17,$A15,PERCENTUAIS!$A$3:$A$17,$G$8)</f>
        <v>0</v>
      </c>
      <c r="H15" s="18">
        <f>COUNTIFS(PERCENTUAIS!$N$3:$N$17,$A15,PERCENTUAIS!$A$3:$A$17,$H$8)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0</v>
      </c>
      <c r="H16" s="23">
        <f t="shared" si="3"/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FCA4-0D3A-42EA-9A60-6FA8E578954F}">
  <dimension ref="A1:I19"/>
  <sheetViews>
    <sheetView zoomScale="40" zoomScaleNormal="40" workbookViewId="0">
      <selection activeCell="AN45" sqref="AN4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TEXT(PERCENTUAIS!O1,"0")</f>
        <v>QUESTÃO12</v>
      </c>
    </row>
    <row r="2" spans="1:9" x14ac:dyDescent="0.2">
      <c r="A2" s="41" t="str">
        <f>HLOOKUP(A1,PERCENTUAIS!$D$1:$KT$2,2,FALSE)</f>
        <v>Condições de funcionamento das ferramentas digitais oferecidas pela UFPR: [OneDrive]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 t="shared" ref="B9:B15" si="0">($G9+$F9+$E9)/$I$16</f>
        <v>0</v>
      </c>
      <c r="C9" s="35">
        <f t="shared" ref="C9:C15" si="1">$H9/$I$16</f>
        <v>0.53333333333333333</v>
      </c>
      <c r="D9" s="35">
        <f>B9+C9</f>
        <v>0.53333333333333333</v>
      </c>
      <c r="E9" s="18">
        <f>COUNTIFS(PERCENTUAIS!$O$3:$O$17,$A9,PERCENTUAIS!$A$3:$A$17,$E$8)</f>
        <v>0</v>
      </c>
      <c r="F9" s="18">
        <f>COUNTIFS(PERCENTUAIS!$O$3:$O$17,$A9,PERCENTUAIS!$A$3:$A$17,$F$8)</f>
        <v>0</v>
      </c>
      <c r="G9" s="18">
        <f>COUNTIFS(PERCENTUAIS!$O$3:$O$17,$A9,PERCENTUAIS!$A$3:$A$17,$G$8)</f>
        <v>0</v>
      </c>
      <c r="H9" s="18">
        <f>COUNTIFS(PERCENTUAIS!$O$3:$O$17,$A9,PERCENTUAIS!$A$3:$A$17,$H$8)</f>
        <v>8</v>
      </c>
      <c r="I9" s="19"/>
    </row>
    <row r="10" spans="1:9" x14ac:dyDescent="0.2">
      <c r="A10" s="4" t="s">
        <v>51</v>
      </c>
      <c r="B10" s="35">
        <f t="shared" si="0"/>
        <v>0</v>
      </c>
      <c r="C10" s="35">
        <f t="shared" si="1"/>
        <v>0.2</v>
      </c>
      <c r="D10" s="35">
        <f t="shared" ref="D10:D13" si="2">B10+C10</f>
        <v>0.2</v>
      </c>
      <c r="E10" s="18">
        <f>COUNTIFS(PERCENTUAIS!$O$3:$O$17,$A10,PERCENTUAIS!$A$3:$A$17,$E$8)</f>
        <v>0</v>
      </c>
      <c r="F10" s="18">
        <f>COUNTIFS(PERCENTUAIS!$O$3:$O$17,$A10,PERCENTUAIS!$A$3:$A$17,$F$8)</f>
        <v>0</v>
      </c>
      <c r="G10" s="18">
        <f>COUNTIFS(PERCENTUAIS!$O$3:$O$17,$A10,PERCENTUAIS!$A$3:$A$17,$G$8)</f>
        <v>0</v>
      </c>
      <c r="H10" s="18">
        <f>COUNTIFS(PERCENTUAIS!$O$3:$O$17,$A10,PERCENTUAIS!$A$3:$A$17,$H$8)</f>
        <v>3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6.6666666666666666E-2</v>
      </c>
      <c r="D11" s="35">
        <f t="shared" si="2"/>
        <v>6.6666666666666666E-2</v>
      </c>
      <c r="E11" s="18">
        <f>COUNTIFS(PERCENTUAIS!$O$3:$O$17,$A11,PERCENTUAIS!$A$3:$A$17,$E$8)</f>
        <v>0</v>
      </c>
      <c r="F11" s="18">
        <f>COUNTIFS(PERCENTUAIS!$O$3:$O$17,$A11,PERCENTUAIS!$A$3:$A$17,$F$8)</f>
        <v>0</v>
      </c>
      <c r="G11" s="18">
        <f>COUNTIFS(PERCENTUAIS!$O$3:$O$17,$A11,PERCENTUAIS!$A$3:$A$17,$G$8)</f>
        <v>0</v>
      </c>
      <c r="H11" s="18">
        <f>COUNTIFS(PERCENTUAIS!$O$3:$O$17,$A11,PERCENTUAIS!$A$3:$A$17,$H$8)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COUNTIFS(PERCENTUAIS!$O$3:$O$17,$A12,PERCENTUAIS!$A$3:$A$17,$E$8)</f>
        <v>0</v>
      </c>
      <c r="F12" s="18">
        <f>COUNTIFS(PERCENTUAIS!$O$3:$O$17,$A12,PERCENTUAIS!$A$3:$A$17,$F$8)</f>
        <v>0</v>
      </c>
      <c r="G12" s="18">
        <f>COUNTIFS(PERCENTUAIS!$O$3:$O$17,$A12,PERCENTUAIS!$A$3:$A$17,$G$8)</f>
        <v>0</v>
      </c>
      <c r="H12" s="18">
        <f>COUNTIFS(PERCENTUAIS!$O$3:$O$17,$A12,PERCENTUAIS!$A$3:$A$17,$H$8)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COUNTIFS(PERCENTUAIS!$O$3:$O$17,$A13,PERCENTUAIS!$A$3:$A$17,$E$8)</f>
        <v>0</v>
      </c>
      <c r="F13" s="18">
        <f>COUNTIFS(PERCENTUAIS!$O$3:$O$17,$A13,PERCENTUAIS!$A$3:$A$17,$F$8)</f>
        <v>0</v>
      </c>
      <c r="G13" s="18">
        <f>COUNTIFS(PERCENTUAIS!$O$3:$O$17,$A13,PERCENTUAIS!$A$3:$A$17,$G$8)</f>
        <v>0</v>
      </c>
      <c r="H13" s="18">
        <f>COUNTIFS(PERCENTUAIS!$O$3:$O$17,$A13,PERCENTUAIS!$A$3:$A$17,$H$8)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6.6666666666666666E-2</v>
      </c>
      <c r="D14" s="35">
        <f>B14+C14</f>
        <v>6.6666666666666666E-2</v>
      </c>
      <c r="E14" s="18">
        <f>COUNTIFS(PERCENTUAIS!$O$3:$O$17,$A14,PERCENTUAIS!$A$3:$A$17,$E$8)</f>
        <v>0</v>
      </c>
      <c r="F14" s="18">
        <f>COUNTIFS(PERCENTUAIS!$O$3:$O$17,$A14,PERCENTUAIS!$A$3:$A$17,$F$8)</f>
        <v>0</v>
      </c>
      <c r="G14" s="18">
        <f>COUNTIFS(PERCENTUAIS!$O$3:$O$17,$A14,PERCENTUAIS!$A$3:$A$17,$G$8)</f>
        <v>0</v>
      </c>
      <c r="H14" s="18">
        <f>COUNTIFS(PERCENTUAIS!$O$3:$O$17,$A14,PERCENTUAIS!$A$3:$A$17,$H$8)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0.13333333333333333</v>
      </c>
      <c r="D15" s="35">
        <f>B15+C15</f>
        <v>0.13333333333333333</v>
      </c>
      <c r="E15" s="18">
        <f>COUNTIFS(PERCENTUAIS!$O$3:$O$17,$A15,PERCENTUAIS!$A$3:$A$17,$E$8)</f>
        <v>0</v>
      </c>
      <c r="F15" s="18">
        <f>COUNTIFS(PERCENTUAIS!$O$3:$O$17,$A15,PERCENTUAIS!$A$3:$A$17,$F$8)</f>
        <v>0</v>
      </c>
      <c r="G15" s="18">
        <f>COUNTIFS(PERCENTUAIS!$O$3:$O$17,$A15,PERCENTUAIS!$A$3:$A$17,$G$8)</f>
        <v>0</v>
      </c>
      <c r="H15" s="18">
        <f>COUNTIFS(PERCENTUAIS!$O$3:$O$17,$A15,PERCENTUAIS!$A$3:$A$17,$H$8)</f>
        <v>2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0</v>
      </c>
      <c r="H16" s="23">
        <f t="shared" si="3"/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E13E-3AD8-4BEB-8575-69E8AFC440C9}">
  <dimension ref="A1:I19"/>
  <sheetViews>
    <sheetView zoomScale="50" zoomScaleNormal="50" workbookViewId="0">
      <selection activeCell="AG35" sqref="AG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TEXT(PERCENTUAIS!P1,"0")</f>
        <v>QUESTÃO13</v>
      </c>
    </row>
    <row r="2" spans="1:9" x14ac:dyDescent="0.2">
      <c r="A2" s="41" t="str">
        <f>HLOOKUP(A1,PERCENTUAIS!$D$1:$KT$2,2,FALSE)</f>
        <v>Condições de funcionamento das ferramentas digitais oferecidas pela UFPR: [Teams]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 t="shared" ref="B9:B15" si="0">($G9+$F9+$E9)/$I$16</f>
        <v>0</v>
      </c>
      <c r="C9" s="35">
        <f t="shared" ref="C9:C15" si="1">$H9/$I$16</f>
        <v>0.53333333333333333</v>
      </c>
      <c r="D9" s="35">
        <f>B9+C9</f>
        <v>0.53333333333333333</v>
      </c>
      <c r="E9" s="18">
        <f>COUNTIFS(PERCENTUAIS!$P$3:$P$17,$A9,PERCENTUAIS!$A$3:$A$17,$E$8)</f>
        <v>0</v>
      </c>
      <c r="F9" s="18">
        <f>COUNTIFS(PERCENTUAIS!$P$3:$P$17,$A9,PERCENTUAIS!$A$3:$A$17,$F$8)</f>
        <v>0</v>
      </c>
      <c r="G9" s="18">
        <f>COUNTIFS(PERCENTUAIS!$P$3:$P$17,$A9,PERCENTUAIS!$A$3:$A$17,$G$8)</f>
        <v>0</v>
      </c>
      <c r="H9" s="18">
        <f>COUNTIFS(PERCENTUAIS!$P$3:$P$17,$A9,PERCENTUAIS!$A$3:$A$17,$H$8)</f>
        <v>8</v>
      </c>
      <c r="I9" s="19"/>
    </row>
    <row r="10" spans="1:9" x14ac:dyDescent="0.2">
      <c r="A10" s="4" t="s">
        <v>51</v>
      </c>
      <c r="B10" s="35">
        <f t="shared" si="0"/>
        <v>0</v>
      </c>
      <c r="C10" s="35">
        <f t="shared" si="1"/>
        <v>0.2</v>
      </c>
      <c r="D10" s="35">
        <f t="shared" ref="D10:D13" si="2">B10+C10</f>
        <v>0.2</v>
      </c>
      <c r="E10" s="18">
        <f>COUNTIFS(PERCENTUAIS!$P$3:$P$17,$A10,PERCENTUAIS!$A$3:$A$17,$E$8)</f>
        <v>0</v>
      </c>
      <c r="F10" s="18">
        <f>COUNTIFS(PERCENTUAIS!$P$3:$P$17,$A10,PERCENTUAIS!$A$3:$A$17,$F$8)</f>
        <v>0</v>
      </c>
      <c r="G10" s="18">
        <f>COUNTIFS(PERCENTUAIS!$P$3:$P$17,$A10,PERCENTUAIS!$A$3:$A$17,$G$8)</f>
        <v>0</v>
      </c>
      <c r="H10" s="18">
        <f>COUNTIFS(PERCENTUAIS!$P$3:$P$17,$A10,PERCENTUAIS!$A$3:$A$17,$H$8)</f>
        <v>3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0.2</v>
      </c>
      <c r="D11" s="35">
        <f t="shared" si="2"/>
        <v>0.2</v>
      </c>
      <c r="E11" s="18">
        <f>COUNTIFS(PERCENTUAIS!$P$3:$P$17,$A11,PERCENTUAIS!$A$3:$A$17,$E$8)</f>
        <v>0</v>
      </c>
      <c r="F11" s="18">
        <f>COUNTIFS(PERCENTUAIS!$P$3:$P$17,$A11,PERCENTUAIS!$A$3:$A$17,$F$8)</f>
        <v>0</v>
      </c>
      <c r="G11" s="18">
        <f>COUNTIFS(PERCENTUAIS!$P$3:$P$17,$A11,PERCENTUAIS!$A$3:$A$17,$G$8)</f>
        <v>0</v>
      </c>
      <c r="H11" s="18">
        <f>COUNTIFS(PERCENTUAIS!$P$3:$P$17,$A11,PERCENTUAIS!$A$3:$A$17,$H$8)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COUNTIFS(PERCENTUAIS!$P$3:$P$17,$A12,PERCENTUAIS!$A$3:$A$17,$E$8)</f>
        <v>0</v>
      </c>
      <c r="F12" s="18">
        <f>COUNTIFS(PERCENTUAIS!$P$3:$P$17,$A12,PERCENTUAIS!$A$3:$A$17,$F$8)</f>
        <v>0</v>
      </c>
      <c r="G12" s="18">
        <f>COUNTIFS(PERCENTUAIS!$P$3:$P$17,$A12,PERCENTUAIS!$A$3:$A$17,$G$8)</f>
        <v>0</v>
      </c>
      <c r="H12" s="18">
        <f>COUNTIFS(PERCENTUAIS!$P$3:$P$17,$A12,PERCENTUAIS!$A$3:$A$17,$H$8)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COUNTIFS(PERCENTUAIS!$P$3:$P$17,$A13,PERCENTUAIS!$A$3:$A$17,$E$8)</f>
        <v>0</v>
      </c>
      <c r="F13" s="18">
        <f>COUNTIFS(PERCENTUAIS!$P$3:$P$17,$A13,PERCENTUAIS!$A$3:$A$17,$F$8)</f>
        <v>0</v>
      </c>
      <c r="G13" s="18">
        <f>COUNTIFS(PERCENTUAIS!$P$3:$P$17,$A13,PERCENTUAIS!$A$3:$A$17,$G$8)</f>
        <v>0</v>
      </c>
      <c r="H13" s="18">
        <f>COUNTIFS(PERCENTUAIS!$P$3:$P$17,$A13,PERCENTUAIS!$A$3:$A$17,$H$8)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6.6666666666666666E-2</v>
      </c>
      <c r="D14" s="35">
        <f>B14+C14</f>
        <v>6.6666666666666666E-2</v>
      </c>
      <c r="E14" s="18">
        <f>COUNTIFS(PERCENTUAIS!$P$3:$P$17,$A14,PERCENTUAIS!$A$3:$A$17,$E$8)</f>
        <v>0</v>
      </c>
      <c r="F14" s="18">
        <f>COUNTIFS(PERCENTUAIS!$P$3:$P$17,$A14,PERCENTUAIS!$A$3:$A$17,$F$8)</f>
        <v>0</v>
      </c>
      <c r="G14" s="18">
        <f>COUNTIFS(PERCENTUAIS!$P$3:$P$17,$A14,PERCENTUAIS!$A$3:$A$17,$G$8)</f>
        <v>0</v>
      </c>
      <c r="H14" s="18">
        <f>COUNTIFS(PERCENTUAIS!$P$3:$P$17,$A14,PERCENTUAIS!$A$3:$A$17,$H$8)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COUNTIFS(PERCENTUAIS!$P$3:$P$17,$A15,PERCENTUAIS!$A$3:$A$17,$E$8)</f>
        <v>0</v>
      </c>
      <c r="F15" s="18">
        <f>COUNTIFS(PERCENTUAIS!$P$3:$P$17,$A15,PERCENTUAIS!$A$3:$A$17,$F$8)</f>
        <v>0</v>
      </c>
      <c r="G15" s="18">
        <f>COUNTIFS(PERCENTUAIS!$P$3:$P$17,$A15,PERCENTUAIS!$A$3:$A$17,$G$8)</f>
        <v>0</v>
      </c>
      <c r="H15" s="18">
        <f>COUNTIFS(PERCENTUAIS!$P$3:$P$17,$A15,PERCENTUAIS!$A$3:$A$17,$H$8)</f>
        <v>0</v>
      </c>
      <c r="I15" s="22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0</v>
      </c>
      <c r="H16" s="23">
        <f t="shared" si="3"/>
        <v>15</v>
      </c>
      <c r="I16" s="26">
        <f>SUM(E16:H16)</f>
        <v>15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118FD-DBF1-4594-A428-CA3C50D12646}">
  <dimension ref="A1:I16"/>
  <sheetViews>
    <sheetView zoomScale="70" zoomScaleNormal="70" workbookViewId="0">
      <selection activeCell="D23" sqref="D22:D2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TEXT(PERCENTUAIS!Q1,"0")</f>
        <v>QUESTÃO14</v>
      </c>
    </row>
    <row r="2" spans="1:9" x14ac:dyDescent="0.2">
      <c r="A2" s="41" t="str">
        <f>HLOOKUP(A1,PERCENTUAIS!$D$1:$KV$2,2,FALSE)</f>
        <v>Adaptação  de estrutura para o desenvolvimento do meu trabalho durante o período remoto: [Emprestei da UFPR os equipamentos e/ou mobiliários necessários]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</v>
      </c>
      <c r="C10" s="36">
        <f>$H10/$I$12</f>
        <v>0.2</v>
      </c>
      <c r="D10" s="36">
        <f>B10+C10</f>
        <v>0.2</v>
      </c>
      <c r="E10" s="9">
        <f>COUNTIFS(PERCENTUAIS!$Q$3:$Q$17,$A10,PERCENTUAIS!$A$3:$A$17,$E$9)</f>
        <v>0</v>
      </c>
      <c r="F10" s="9">
        <f>COUNTIFS(PERCENTUAIS!$Q$3:$Q$17,$A10,PERCENTUAIS!$A$3:$A$17,$F$9)</f>
        <v>0</v>
      </c>
      <c r="G10" s="9">
        <f>COUNTIFS(PERCENTUAIS!$Q$3:$Q$17,$A10,PERCENTUAIS!$A$3:$A$17,$G$9)</f>
        <v>0</v>
      </c>
      <c r="H10" s="9">
        <f>COUNTIFS(PERCENTUAIS!$Q$3:$Q$17,$A10,PERCENTUAIS!$A$3:$A$17,$H$9)</f>
        <v>3</v>
      </c>
      <c r="I10" s="10"/>
    </row>
    <row r="11" spans="1:9" x14ac:dyDescent="0.2">
      <c r="A11" s="8" t="s">
        <v>53</v>
      </c>
      <c r="B11" s="36">
        <f>(E11+F11+G11)/$I$12</f>
        <v>0</v>
      </c>
      <c r="C11" s="36">
        <f>$H11/$I$12</f>
        <v>0.8</v>
      </c>
      <c r="D11" s="36">
        <f t="shared" ref="D11" si="0">B11+C11</f>
        <v>0.8</v>
      </c>
      <c r="E11" s="9">
        <f>COUNTIFS(PERCENTUAIS!$Q$3:$Q$17,$A11,PERCENTUAIS!$A$3:$A$17,$E$9)</f>
        <v>0</v>
      </c>
      <c r="F11" s="9">
        <f>COUNTIFS(PERCENTUAIS!$Q$3:$Q$17,$A11,PERCENTUAIS!$A$3:$A$17,$F$9)</f>
        <v>0</v>
      </c>
      <c r="G11" s="9">
        <f>COUNTIFS(PERCENTUAIS!$Q$3:$Q$17,$A11,PERCENTUAIS!$A$3:$A$17,$G$9)</f>
        <v>0</v>
      </c>
      <c r="H11" s="9">
        <f>COUNTIFS(PERCENTUAIS!$Q$3:$Q$17,$A11,PERCENTUAIS!$A$3:$A$17,$H$9)</f>
        <v>12</v>
      </c>
      <c r="I11" s="11"/>
    </row>
    <row r="12" spans="1:9" x14ac:dyDescent="0.2">
      <c r="A12" s="6"/>
      <c r="B12" s="37">
        <f t="shared" ref="B12:H12" si="1">SUM(B10:B11)</f>
        <v>0</v>
      </c>
      <c r="C12" s="37">
        <f t="shared" si="1"/>
        <v>1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0</v>
      </c>
      <c r="H12" s="13">
        <f t="shared" si="1"/>
        <v>15</v>
      </c>
      <c r="I12" s="14">
        <f>SUM(E12:H12)</f>
        <v>15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A3009-3473-440A-A92A-83D2600E8013}">
  <dimension ref="A1:I16"/>
  <sheetViews>
    <sheetView zoomScale="70" zoomScaleNormal="70" workbookViewId="0">
      <selection activeCell="B10" sqref="B1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TEXT(PERCENTUAIS!R1,"0")</f>
        <v>QUESTÃO15</v>
      </c>
    </row>
    <row r="2" spans="1:9" x14ac:dyDescent="0.2">
      <c r="A2" s="41" t="str">
        <f>HLOOKUP(A1,PERCENTUAIS!$D$1:$KV$2,2,FALSE)</f>
        <v>Adaptação  de estrutura para o desenvolvimento do meu trabalho durante o período remoto: [Investi em equipamentos, mobiliários, pacote de serviços de internet, outros]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</v>
      </c>
      <c r="C10" s="36">
        <f>$H10/$I$12</f>
        <v>0.73333333333333328</v>
      </c>
      <c r="D10" s="36">
        <f>B10+C10</f>
        <v>0.73333333333333328</v>
      </c>
      <c r="E10" s="9">
        <f>COUNTIFS(PERCENTUAIS!$R$3:$R$17,$A10,PERCENTUAIS!$A$3:$A$17,$E$9)</f>
        <v>0</v>
      </c>
      <c r="F10" s="9">
        <f>COUNTIFS(PERCENTUAIS!$R$3:$R$17,$A10,PERCENTUAIS!$A$3:$A$17,$F$9)</f>
        <v>0</v>
      </c>
      <c r="G10" s="9">
        <f>COUNTIFS(PERCENTUAIS!$R$3:$R$17,$A10,PERCENTUAIS!$A$3:$A$17,$G$9)</f>
        <v>0</v>
      </c>
      <c r="H10" s="9">
        <f>COUNTIFS(PERCENTUAIS!$R$3:$R$17,$A10,PERCENTUAIS!$A$3:$A$17,$H$9)</f>
        <v>11</v>
      </c>
      <c r="I10" s="10"/>
    </row>
    <row r="11" spans="1:9" x14ac:dyDescent="0.2">
      <c r="A11" s="8" t="s">
        <v>53</v>
      </c>
      <c r="B11" s="36">
        <f>(E11+F11+G11)/$I$12</f>
        <v>0</v>
      </c>
      <c r="C11" s="36">
        <f>$H11/$I$12</f>
        <v>0.26666666666666666</v>
      </c>
      <c r="D11" s="36">
        <f t="shared" ref="D11" si="0">B11+C11</f>
        <v>0.26666666666666666</v>
      </c>
      <c r="E11" s="9">
        <f>COUNTIFS(PERCENTUAIS!$R$3:$R$17,$A11,PERCENTUAIS!$A$3:$A$17,$E$9)</f>
        <v>0</v>
      </c>
      <c r="F11" s="9">
        <f>COUNTIFS(PERCENTUAIS!$R$3:$R$17,$A11,PERCENTUAIS!$A$3:$A$17,$F$9)</f>
        <v>0</v>
      </c>
      <c r="G11" s="9">
        <f>COUNTIFS(PERCENTUAIS!$R$3:$R$17,$A11,PERCENTUAIS!$A$3:$A$17,$G$9)</f>
        <v>0</v>
      </c>
      <c r="H11" s="9">
        <f>COUNTIFS(PERCENTUAIS!$R$3:$R$17,$A11,PERCENTUAIS!$A$3:$A$17,$H$9)</f>
        <v>4</v>
      </c>
      <c r="I11" s="11"/>
    </row>
    <row r="12" spans="1:9" x14ac:dyDescent="0.2">
      <c r="A12" s="6"/>
      <c r="B12" s="37">
        <f t="shared" ref="B12:H12" si="1">SUM(B10:B11)</f>
        <v>0</v>
      </c>
      <c r="C12" s="37">
        <f t="shared" si="1"/>
        <v>1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0</v>
      </c>
      <c r="H12" s="13">
        <f t="shared" si="1"/>
        <v>15</v>
      </c>
      <c r="I12" s="14">
        <f>SUM(E12:H12)</f>
        <v>15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DB6A-0B24-4DF2-AF50-F03D8CF6DD64}">
  <dimension ref="A1:I16"/>
  <sheetViews>
    <sheetView zoomScale="60" zoomScaleNormal="60" workbookViewId="0">
      <selection activeCell="AC35" sqref="AC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TEXT(PERCENTUAIS!S1,"0")</f>
        <v>QUESTÃO16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necessidade]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</v>
      </c>
      <c r="C10" s="36">
        <f>$H10/$I$12</f>
        <v>0.26666666666666666</v>
      </c>
      <c r="D10" s="36">
        <f>B10+C10</f>
        <v>0.26666666666666666</v>
      </c>
      <c r="E10" s="9">
        <f>COUNTIFS(PERCENTUAIS!$S$3:$S$17,$A10,PERCENTUAIS!$A$3:$A$17,$E$9)</f>
        <v>0</v>
      </c>
      <c r="F10" s="9">
        <f>COUNTIFS(PERCENTUAIS!$S$3:$S$17,$A10,PERCENTUAIS!$A$3:$A$17,$F$9)</f>
        <v>0</v>
      </c>
      <c r="G10" s="9">
        <f>COUNTIFS(PERCENTUAIS!$S$3:$S$17,$A10,PERCENTUAIS!$A$3:$A$17,$G$9)</f>
        <v>0</v>
      </c>
      <c r="H10" s="9">
        <f>COUNTIFS(PERCENTUAIS!$S$3:$S$17,$A10,PERCENTUAIS!$A$3:$A$17,$H$9)</f>
        <v>4</v>
      </c>
      <c r="I10" s="10"/>
    </row>
    <row r="11" spans="1:9" x14ac:dyDescent="0.2">
      <c r="A11" s="8" t="s">
        <v>53</v>
      </c>
      <c r="B11" s="36">
        <f>(E11+F11+G11)/$I$12</f>
        <v>0</v>
      </c>
      <c r="C11" s="36">
        <f>$H11/$I$12</f>
        <v>0.73333333333333328</v>
      </c>
      <c r="D11" s="36">
        <f t="shared" ref="D11" si="0">B11+C11</f>
        <v>0.73333333333333328</v>
      </c>
      <c r="E11" s="9">
        <f>COUNTIFS(PERCENTUAIS!$S$3:$S$17,$A11,PERCENTUAIS!$A$3:$A$17,$E$9)</f>
        <v>0</v>
      </c>
      <c r="F11" s="9">
        <f>COUNTIFS(PERCENTUAIS!$S$3:$S$17,$A11,PERCENTUAIS!$A$3:$A$17,$F$9)</f>
        <v>0</v>
      </c>
      <c r="G11" s="9">
        <f>COUNTIFS(PERCENTUAIS!$S$3:$S$17,$A11,PERCENTUAIS!$A$3:$A$17,$G$9)</f>
        <v>0</v>
      </c>
      <c r="H11" s="9">
        <f>COUNTIFS(PERCENTUAIS!$S$3:$S$17,$A11,PERCENTUAIS!$A$3:$A$17,$H$9)</f>
        <v>11</v>
      </c>
      <c r="I11" s="11"/>
    </row>
    <row r="12" spans="1:9" x14ac:dyDescent="0.2">
      <c r="A12" s="6"/>
      <c r="B12" s="37">
        <f t="shared" ref="B12:H12" si="1">SUM(B10:B11)</f>
        <v>0</v>
      </c>
      <c r="C12" s="37">
        <f t="shared" si="1"/>
        <v>1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0</v>
      </c>
      <c r="H12" s="13">
        <f t="shared" si="1"/>
        <v>15</v>
      </c>
      <c r="I12" s="14">
        <f>SUM(E12:H12)</f>
        <v>15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8FE6-9DFD-49BA-909C-A12A93E3A770}">
  <dimension ref="A1:I16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</cols>
  <sheetData>
    <row r="1" spans="1:9" x14ac:dyDescent="0.2">
      <c r="A1" s="1" t="str">
        <f>TEXT(PERCENTUAIS!T1,"0")</f>
        <v>QUESTÃO17</v>
      </c>
    </row>
    <row r="2" spans="1:9" x14ac:dyDescent="0.2">
      <c r="A2" s="41" t="str">
        <f>HLOOKUP(A1,PERCENTUAIS!$D$1:$KV$2,2,FALSE)</f>
        <v>Adaptação  de estrutura para o desenvolvimento do meu trabalho durante o período remoto: [Não investi, pois não tive Condições]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8" spans="1:9" x14ac:dyDescent="0.2">
      <c r="A8" s="2"/>
      <c r="E8" s="3"/>
    </row>
    <row r="9" spans="1:9" ht="38.25" x14ac:dyDescent="0.2">
      <c r="A9" s="6"/>
      <c r="B9" s="7" t="s">
        <v>119</v>
      </c>
      <c r="C9" s="7" t="s">
        <v>120</v>
      </c>
      <c r="D9" s="7" t="s">
        <v>121</v>
      </c>
      <c r="E9" s="8" t="s">
        <v>72</v>
      </c>
      <c r="F9" s="8" t="s">
        <v>71</v>
      </c>
      <c r="G9" s="8" t="s">
        <v>48</v>
      </c>
      <c r="H9" s="8" t="s">
        <v>59</v>
      </c>
      <c r="I9" s="6" t="s">
        <v>122</v>
      </c>
    </row>
    <row r="10" spans="1:9" x14ac:dyDescent="0.2">
      <c r="A10" s="8" t="s">
        <v>54</v>
      </c>
      <c r="B10" s="36">
        <f>(E10+F10+G10)/$I$12</f>
        <v>0</v>
      </c>
      <c r="C10" s="36">
        <f>$H10/$I$12</f>
        <v>0</v>
      </c>
      <c r="D10" s="36">
        <f>B10+C10</f>
        <v>0</v>
      </c>
      <c r="E10" s="9">
        <f>COUNTIFS(PERCENTUAIS!$T$3:$T$17,$A10,PERCENTUAIS!$A$3:$A$17,$E$9)</f>
        <v>0</v>
      </c>
      <c r="F10" s="9">
        <f>COUNTIFS(PERCENTUAIS!$T$3:$T$17,$A10,PERCENTUAIS!$A$3:$A$17,$F$9)</f>
        <v>0</v>
      </c>
      <c r="G10" s="9">
        <f>COUNTIFS(PERCENTUAIS!$T$3:$T$17,$A10,PERCENTUAIS!$A$3:$A$17,$G$9)</f>
        <v>0</v>
      </c>
      <c r="H10" s="9">
        <f>COUNTIFS(PERCENTUAIS!$T$3:$T$17,$A10,PERCENTUAIS!$A$3:$A$17,$H$9)</f>
        <v>0</v>
      </c>
      <c r="I10" s="10"/>
    </row>
    <row r="11" spans="1:9" x14ac:dyDescent="0.2">
      <c r="A11" s="8" t="s">
        <v>53</v>
      </c>
      <c r="B11" s="36">
        <f>(E11+F11+G11)/$I$12</f>
        <v>0</v>
      </c>
      <c r="C11" s="36">
        <f>$H11/$I$12</f>
        <v>1</v>
      </c>
      <c r="D11" s="36">
        <f t="shared" ref="D11" si="0">B11+C11</f>
        <v>1</v>
      </c>
      <c r="E11" s="9">
        <f>COUNTIFS(PERCENTUAIS!$T$3:$T$17,$A11,PERCENTUAIS!$A$3:$A$17,$E$9)</f>
        <v>0</v>
      </c>
      <c r="F11" s="9">
        <f>COUNTIFS(PERCENTUAIS!$T$3:$T$17,$A11,PERCENTUAIS!$A$3:$A$17,$F$9)</f>
        <v>0</v>
      </c>
      <c r="G11" s="9">
        <f>COUNTIFS(PERCENTUAIS!$T$3:$T$17,$A11,PERCENTUAIS!$A$3:$A$17,$G$9)</f>
        <v>0</v>
      </c>
      <c r="H11" s="9">
        <f>COUNTIFS(PERCENTUAIS!$T$3:$T$17,$A11,PERCENTUAIS!$A$3:$A$17,$H$9)</f>
        <v>15</v>
      </c>
      <c r="I11" s="11"/>
    </row>
    <row r="12" spans="1:9" x14ac:dyDescent="0.2">
      <c r="A12" s="6"/>
      <c r="B12" s="37">
        <f t="shared" ref="B12:H12" si="1">SUM(B10:B11)</f>
        <v>0</v>
      </c>
      <c r="C12" s="37">
        <f t="shared" si="1"/>
        <v>1</v>
      </c>
      <c r="D12" s="36">
        <f t="shared" si="1"/>
        <v>1</v>
      </c>
      <c r="E12" s="12">
        <f t="shared" si="1"/>
        <v>0</v>
      </c>
      <c r="F12" s="12">
        <f t="shared" si="1"/>
        <v>0</v>
      </c>
      <c r="G12" s="9">
        <f t="shared" si="1"/>
        <v>0</v>
      </c>
      <c r="H12" s="13">
        <f t="shared" si="1"/>
        <v>15</v>
      </c>
      <c r="I12" s="14">
        <f>SUM(E12:H12)</f>
        <v>15</v>
      </c>
    </row>
    <row r="14" spans="1:9" x14ac:dyDescent="0.2">
      <c r="A14" s="1"/>
    </row>
    <row r="15" spans="1:9" x14ac:dyDescent="0.2">
      <c r="A15" s="1"/>
    </row>
    <row r="16" spans="1:9" x14ac:dyDescent="0.2">
      <c r="A16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738BA-B32D-4EC7-A490-900D0E83081F}">
  <dimension ref="A1:I19"/>
  <sheetViews>
    <sheetView zoomScale="50" zoomScaleNormal="50" workbookViewId="0">
      <selection activeCell="AH35" sqref="AG35:AH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TEXT(PERCENTUAIS!U1,"0")</f>
        <v>QUESTÃO18</v>
      </c>
    </row>
    <row r="2" spans="1:9" x14ac:dyDescent="0.2">
      <c r="A2" s="41" t="str">
        <f>HLOOKUP(A1,PERCENTUAIS!$D$1:$KT$2,2,FALSE)</f>
        <v>Condições estruturais que disponho para a realização das atividades remotas: [Internet]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 t="shared" ref="B9:B15" si="0">($G9+$F9+$E9)/$I$16</f>
        <v>0</v>
      </c>
      <c r="C9" s="35">
        <f t="shared" ref="C9:C15" si="1">$H9/$I$16</f>
        <v>0.53333333333333333</v>
      </c>
      <c r="D9" s="35">
        <f>B9+C9</f>
        <v>0.53333333333333333</v>
      </c>
      <c r="E9" s="18">
        <f>COUNTIFS(PERCENTUAIS!$U$3:$U$17,$A9,PERCENTUAIS!$A$3:$A$17,$E$8)</f>
        <v>0</v>
      </c>
      <c r="F9" s="18">
        <f>COUNTIFS(PERCENTUAIS!$U$3:$U$17,$A9,PERCENTUAIS!$A$3:$A$17,$F$8)</f>
        <v>0</v>
      </c>
      <c r="G9" s="18">
        <f>COUNTIFS(PERCENTUAIS!$U$3:$U$17,$A9,PERCENTUAIS!$A$3:$A$17,$G$8)</f>
        <v>0</v>
      </c>
      <c r="H9" s="18">
        <f>COUNTIFS(PERCENTUAIS!$U$3:$U$17,$A9,PERCENTUAIS!$A$3:$A$17,$H$8)</f>
        <v>8</v>
      </c>
      <c r="I9" s="19"/>
    </row>
    <row r="10" spans="1:9" x14ac:dyDescent="0.2">
      <c r="A10" s="4" t="s">
        <v>51</v>
      </c>
      <c r="B10" s="35">
        <f t="shared" si="0"/>
        <v>0</v>
      </c>
      <c r="C10" s="35">
        <f t="shared" si="1"/>
        <v>0.26666666666666666</v>
      </c>
      <c r="D10" s="35">
        <f t="shared" ref="D10:D13" si="2">B10+C10</f>
        <v>0.26666666666666666</v>
      </c>
      <c r="E10" s="18">
        <f>COUNTIFS(PERCENTUAIS!$U$3:$U$17,$A10,PERCENTUAIS!$A$3:$A$17,$E$8)</f>
        <v>0</v>
      </c>
      <c r="F10" s="18">
        <f>COUNTIFS(PERCENTUAIS!$U$3:$U$17,$A10,PERCENTUAIS!$A$3:$A$17,$F$8)</f>
        <v>0</v>
      </c>
      <c r="G10" s="18">
        <f>COUNTIFS(PERCENTUAIS!$U$3:$U$17,$A10,PERCENTUAIS!$A$3:$A$17,$G$8)</f>
        <v>0</v>
      </c>
      <c r="H10" s="18">
        <f>COUNTIFS(PERCENTUAIS!$U$3:$U$17,$A10,PERCENTUAIS!$A$3:$A$17,$H$8)</f>
        <v>4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0.2</v>
      </c>
      <c r="D11" s="35">
        <f t="shared" si="2"/>
        <v>0.2</v>
      </c>
      <c r="E11" s="18">
        <f>COUNTIFS(PERCENTUAIS!$U$3:$U$17,$A11,PERCENTUAIS!$A$3:$A$17,$E$8)</f>
        <v>0</v>
      </c>
      <c r="F11" s="18">
        <f>COUNTIFS(PERCENTUAIS!$U$3:$U$17,$A11,PERCENTUAIS!$A$3:$A$17,$F$8)</f>
        <v>0</v>
      </c>
      <c r="G11" s="18">
        <f>COUNTIFS(PERCENTUAIS!$U$3:$U$17,$A11,PERCENTUAIS!$A$3:$A$17,$G$8)</f>
        <v>0</v>
      </c>
      <c r="H11" s="18">
        <f>COUNTIFS(PERCENTUAIS!$U$3:$U$17,$A11,PERCENTUAIS!$A$3:$A$17,$H$8)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COUNTIFS(PERCENTUAIS!$U$3:$U$17,$A12,PERCENTUAIS!$A$3:$A$17,$E$8)</f>
        <v>0</v>
      </c>
      <c r="F12" s="18">
        <f>COUNTIFS(PERCENTUAIS!$U$3:$U$17,$A12,PERCENTUAIS!$A$3:$A$17,$F$8)</f>
        <v>0</v>
      </c>
      <c r="G12" s="18">
        <f>COUNTIFS(PERCENTUAIS!$U$3:$U$17,$A12,PERCENTUAIS!$A$3:$A$17,$G$8)</f>
        <v>0</v>
      </c>
      <c r="H12" s="18">
        <f>COUNTIFS(PERCENTUAIS!$U$3:$U$17,$A12,PERCENTUAIS!$A$3:$A$17,$H$8)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COUNTIFS(PERCENTUAIS!$U$3:$U$17,$A13,PERCENTUAIS!$A$3:$A$17,$E$8)</f>
        <v>0</v>
      </c>
      <c r="F13" s="18">
        <f>COUNTIFS(PERCENTUAIS!$U$3:$U$17,$A13,PERCENTUAIS!$A$3:$A$17,$F$8)</f>
        <v>0</v>
      </c>
      <c r="G13" s="18">
        <f>COUNTIFS(PERCENTUAIS!$U$3:$U$17,$A13,PERCENTUAIS!$A$3:$A$17,$G$8)</f>
        <v>0</v>
      </c>
      <c r="H13" s="18">
        <f>COUNTIFS(PERCENTUAIS!$U$3:$U$17,$A13,PERCENTUAIS!$A$3:$A$17,$H$8)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COUNTIFS(PERCENTUAIS!$U$3:$U$17,$A14,PERCENTUAIS!$A$3:$A$17,$E$8)</f>
        <v>0</v>
      </c>
      <c r="F14" s="18">
        <f>COUNTIFS(PERCENTUAIS!$U$3:$U$17,$A14,PERCENTUAIS!$A$3:$A$17,$F$8)</f>
        <v>0</v>
      </c>
      <c r="G14" s="18">
        <f>COUNTIFS(PERCENTUAIS!$U$3:$U$17,$A14,PERCENTUAIS!$A$3:$A$17,$G$8)</f>
        <v>0</v>
      </c>
      <c r="H14" s="18">
        <f>COUNTIFS(PERCENTUAIS!$U$3:$U$17,$A14,PERCENTUAIS!$A$3:$A$17,$H$8)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COUNTIFS(PERCENTUAIS!$U$3:$U$17,$A15,PERCENTUAIS!$A$3:$A$17,$E$8)</f>
        <v>0</v>
      </c>
      <c r="F15" s="18">
        <f>COUNTIFS(PERCENTUAIS!$U$3:$U$17,$A15,PERCENTUAIS!$A$3:$A$17,$F$8)</f>
        <v>0</v>
      </c>
      <c r="G15" s="18">
        <f>COUNTIFS(PERCENTUAIS!$U$3:$U$17,$A15,PERCENTUAIS!$A$3:$A$17,$G$8)</f>
        <v>0</v>
      </c>
      <c r="H15" s="18">
        <f>COUNTIFS(PERCENTUAIS!$U$3:$U$17,$A15,PERCENTUAIS!$A$3:$A$17,$H$8)</f>
        <v>0</v>
      </c>
      <c r="I15" s="25"/>
    </row>
    <row r="16" spans="1:9" x14ac:dyDescent="0.2">
      <c r="E16" s="23">
        <f>SUM(E9:E15)</f>
        <v>0</v>
      </c>
      <c r="F16" s="23">
        <f>SUM(F9:F15)</f>
        <v>0</v>
      </c>
      <c r="G16" s="23">
        <f>SUM(G9:G15)</f>
        <v>0</v>
      </c>
      <c r="H16" s="23">
        <f>SUM(H9:H15)</f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E6895-6B6D-48C8-826B-1929F8E1EE49}">
  <dimension ref="A1:I19"/>
  <sheetViews>
    <sheetView zoomScale="50" zoomScaleNormal="50" workbookViewId="0">
      <selection activeCell="AH31" sqref="AH3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TEXT(PERCENTUAIS!V1,"0")</f>
        <v>QUESTÃO19</v>
      </c>
    </row>
    <row r="2" spans="1:9" x14ac:dyDescent="0.2">
      <c r="A2" s="41" t="str">
        <f>HLOOKUP(A1,PERCENTUAIS!$D$1:$KT$2,2,FALSE)</f>
        <v>Condições estruturais que disponho para a realização das atividades remotas: [Computador (notebook, desktop)]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($G9+$F9+$E9)/$I$16</f>
        <v>0</v>
      </c>
      <c r="C9" s="35">
        <f>$H9/$I$16</f>
        <v>0.2</v>
      </c>
      <c r="D9" s="35">
        <f>B9+C9</f>
        <v>0.2</v>
      </c>
      <c r="E9" s="18">
        <f>COUNTIFS(PERCENTUAIS!$V$3:$V$17,$A9,PERCENTUAIS!$A$3:$A$17,$E$8)</f>
        <v>0</v>
      </c>
      <c r="F9" s="18">
        <f>COUNTIFS(PERCENTUAIS!$V$3:$V$17,$A9,PERCENTUAIS!$A$3:$A$17,$F$8)</f>
        <v>0</v>
      </c>
      <c r="G9" s="18">
        <f>COUNTIFS(PERCENTUAIS!$V$3:$V$17,$A9,PERCENTUAIS!$A$3:$A$17,$G$8)</f>
        <v>0</v>
      </c>
      <c r="H9" s="18">
        <f>COUNTIFS(PERCENTUAIS!$V$3:$V$17,$A9,PERCENTUAIS!$A$3:$A$17,$H$8)</f>
        <v>3</v>
      </c>
      <c r="I9" s="19"/>
    </row>
    <row r="10" spans="1:9" x14ac:dyDescent="0.2">
      <c r="A10" s="4" t="s">
        <v>51</v>
      </c>
      <c r="B10" s="35">
        <f t="shared" ref="B10:B15" si="0">($G10+$F10+$E10)/$I$16</f>
        <v>0</v>
      </c>
      <c r="C10" s="35">
        <f t="shared" ref="C10:C15" si="1">$H10/$I$16</f>
        <v>0.53333333333333333</v>
      </c>
      <c r="D10" s="35">
        <f t="shared" ref="D10:D13" si="2">B10+C10</f>
        <v>0.53333333333333333</v>
      </c>
      <c r="E10" s="18">
        <f>COUNTIFS(PERCENTUAIS!$V$3:$V$17,$A10,PERCENTUAIS!$A$3:$A$17,$E$8)</f>
        <v>0</v>
      </c>
      <c r="F10" s="18">
        <f>COUNTIFS(PERCENTUAIS!$V$3:$V$17,$A10,PERCENTUAIS!$A$3:$A$17,$F$8)</f>
        <v>0</v>
      </c>
      <c r="G10" s="18">
        <f>COUNTIFS(PERCENTUAIS!$V$3:$V$17,$A10,PERCENTUAIS!$A$3:$A$17,$G$8)</f>
        <v>0</v>
      </c>
      <c r="H10" s="18">
        <f>COUNTIFS(PERCENTUAIS!$V$3:$V$17,$A10,PERCENTUAIS!$A$3:$A$17,$H$8)</f>
        <v>8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0.26666666666666666</v>
      </c>
      <c r="D11" s="35">
        <f t="shared" si="2"/>
        <v>0.26666666666666666</v>
      </c>
      <c r="E11" s="18">
        <f>COUNTIFS(PERCENTUAIS!$V$3:$V$17,$A11,PERCENTUAIS!$A$3:$A$17,$E$8)</f>
        <v>0</v>
      </c>
      <c r="F11" s="18">
        <f>COUNTIFS(PERCENTUAIS!$V$3:$V$17,$A11,PERCENTUAIS!$A$3:$A$17,$F$8)</f>
        <v>0</v>
      </c>
      <c r="G11" s="18">
        <f>COUNTIFS(PERCENTUAIS!$V$3:$V$17,$A11,PERCENTUAIS!$A$3:$A$17,$G$8)</f>
        <v>0</v>
      </c>
      <c r="H11" s="18">
        <f>COUNTIFS(PERCENTUAIS!$V$3:$V$17,$A11,PERCENTUAIS!$A$3:$A$17,$H$8)</f>
        <v>4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COUNTIFS(PERCENTUAIS!$V$3:$V$17,$A12,PERCENTUAIS!$A$3:$A$17,$E$8)</f>
        <v>0</v>
      </c>
      <c r="F12" s="18">
        <f>COUNTIFS(PERCENTUAIS!$V$3:$V$17,$A12,PERCENTUAIS!$A$3:$A$17,$F$8)</f>
        <v>0</v>
      </c>
      <c r="G12" s="18">
        <f>COUNTIFS(PERCENTUAIS!$V$3:$V$17,$A12,PERCENTUAIS!$A$3:$A$17,$G$8)</f>
        <v>0</v>
      </c>
      <c r="H12" s="18">
        <f>COUNTIFS(PERCENTUAIS!$V$3:$V$17,$A12,PERCENTUAIS!$A$3:$A$17,$H$8)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COUNTIFS(PERCENTUAIS!$V$3:$V$17,$A13,PERCENTUAIS!$A$3:$A$17,$E$8)</f>
        <v>0</v>
      </c>
      <c r="F13" s="18">
        <f>COUNTIFS(PERCENTUAIS!$V$3:$V$17,$A13,PERCENTUAIS!$A$3:$A$17,$F$8)</f>
        <v>0</v>
      </c>
      <c r="G13" s="18">
        <f>COUNTIFS(PERCENTUAIS!$V$3:$V$17,$A13,PERCENTUAIS!$A$3:$A$17,$G$8)</f>
        <v>0</v>
      </c>
      <c r="H13" s="18">
        <f>COUNTIFS(PERCENTUAIS!$V$3:$V$17,$A13,PERCENTUAIS!$A$3:$A$17,$H$8)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COUNTIFS(PERCENTUAIS!$V$3:$V$17,$A14,PERCENTUAIS!$A$3:$A$17,$E$8)</f>
        <v>0</v>
      </c>
      <c r="F14" s="18">
        <f>COUNTIFS(PERCENTUAIS!$V$3:$V$17,$A14,PERCENTUAIS!$A$3:$A$17,$F$8)</f>
        <v>0</v>
      </c>
      <c r="G14" s="18">
        <f>COUNTIFS(PERCENTUAIS!$V$3:$V$17,$A14,PERCENTUAIS!$A$3:$A$17,$G$8)</f>
        <v>0</v>
      </c>
      <c r="H14" s="18">
        <f>COUNTIFS(PERCENTUAIS!$V$3:$V$17,$A14,PERCENTUAIS!$A$3:$A$17,$H$8)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COUNTIFS(PERCENTUAIS!$V$3:$V$17,$A15,PERCENTUAIS!$A$3:$A$17,$E$8)</f>
        <v>0</v>
      </c>
      <c r="F15" s="18">
        <f>COUNTIFS(PERCENTUAIS!$V$3:$V$17,$A15,PERCENTUAIS!$A$3:$A$17,$F$8)</f>
        <v>0</v>
      </c>
      <c r="G15" s="18">
        <f>COUNTIFS(PERCENTUAIS!$V$3:$V$17,$A15,PERCENTUAIS!$A$3:$A$17,$G$8)</f>
        <v>0</v>
      </c>
      <c r="H15" s="18">
        <f>COUNTIFS(PERCENTUAIS!$V$3:$V$17,$A15,PERCENTUAIS!$A$3:$A$17,$H$8)</f>
        <v>0</v>
      </c>
      <c r="I15" s="25"/>
    </row>
    <row r="16" spans="1:9" x14ac:dyDescent="0.2">
      <c r="E16" s="23">
        <f>SUM(E9:E15)</f>
        <v>0</v>
      </c>
      <c r="F16" s="23">
        <f t="shared" ref="F16:H16" si="3">SUM(F9:F15)</f>
        <v>0</v>
      </c>
      <c r="G16" s="23">
        <f t="shared" si="3"/>
        <v>0</v>
      </c>
      <c r="H16" s="23">
        <f t="shared" si="3"/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  <row r="19" spans="1:1" x14ac:dyDescent="0.2">
      <c r="A19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7BA5D-BB12-43DA-AABC-B1EF6BEFE59D}">
  <dimension ref="A1:I18"/>
  <sheetViews>
    <sheetView zoomScale="30" zoomScaleNormal="30" workbookViewId="0">
      <selection activeCell="I22" sqref="I2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TEXT(PERCENTUAIS!W1,"0")</f>
        <v>QUESTÃO20</v>
      </c>
    </row>
    <row r="2" spans="1:9" x14ac:dyDescent="0.2">
      <c r="A2" s="41" t="str">
        <f>HLOOKUP(A1,PERCENTUAIS!$D$1:$KT$2,2,FALSE)</f>
        <v>Condições estruturais que disponho para a realização das atividades remotas: [Tablet]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($G9+$F9+$E9)/$I$16</f>
        <v>0</v>
      </c>
      <c r="C9" s="35">
        <f>$H9/$I$16</f>
        <v>0</v>
      </c>
      <c r="D9" s="35">
        <f>B9+C9</f>
        <v>0</v>
      </c>
      <c r="E9" s="18">
        <f>COUNTIFS(PERCENTUAIS!$W$3:$W$17,$A9,PERCENTUAIS!$A$3:$A$17,$E$8)</f>
        <v>0</v>
      </c>
      <c r="F9" s="18">
        <f>COUNTIFS(PERCENTUAIS!$W$3:$W$17,$A9,PERCENTUAIS!$A$3:$A$17,$F$8)</f>
        <v>0</v>
      </c>
      <c r="G9" s="18">
        <f>COUNTIFS(PERCENTUAIS!$W$3:$W$17,$A9,PERCENTUAIS!$A$3:$A$17,$G$8)</f>
        <v>0</v>
      </c>
      <c r="H9" s="27">
        <f>COUNTIFS(PERCENTUAIS!$W$3:$W$17,$A9,PERCENTUAIS!$A$3:$A$17,$H$8)</f>
        <v>0</v>
      </c>
      <c r="I9" s="19"/>
    </row>
    <row r="10" spans="1:9" x14ac:dyDescent="0.2">
      <c r="A10" s="4" t="s">
        <v>51</v>
      </c>
      <c r="B10" s="35">
        <f t="shared" ref="B10:B15" si="0">($G10+$F10+$E10)/$I$16</f>
        <v>0</v>
      </c>
      <c r="C10" s="35">
        <f t="shared" ref="C10:C15" si="1">$H10/$I$16</f>
        <v>6.6666666666666666E-2</v>
      </c>
      <c r="D10" s="35">
        <f t="shared" ref="D10:D15" si="2">B10+C10</f>
        <v>6.6666666666666666E-2</v>
      </c>
      <c r="E10" s="18">
        <f>COUNTIFS(PERCENTUAIS!$W$3:$W$17,$A10,PERCENTUAIS!$A$3:$A$17,$E$8)</f>
        <v>0</v>
      </c>
      <c r="F10" s="18">
        <f>COUNTIFS(PERCENTUAIS!$W$3:$W$17,$A10,PERCENTUAIS!$A$3:$A$17,$F$8)</f>
        <v>0</v>
      </c>
      <c r="G10" s="18">
        <f>COUNTIFS(PERCENTUAIS!$W$3:$W$17,$A10,PERCENTUAIS!$A$3:$A$17,$G$8)</f>
        <v>0</v>
      </c>
      <c r="H10" s="27">
        <f>COUNTIFS(PERCENTUAIS!$W$3:$W$17,$A10,PERCENTUAIS!$A$3:$A$17,$H$8)</f>
        <v>1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</v>
      </c>
      <c r="D11" s="35">
        <f t="shared" si="2"/>
        <v>0</v>
      </c>
      <c r="E11" s="18">
        <f>COUNTIFS(PERCENTUAIS!$W$3:$W$17,$A11,PERCENTUAIS!$A$3:$A$17,$E$8)</f>
        <v>0</v>
      </c>
      <c r="F11" s="18">
        <f>COUNTIFS(PERCENTUAIS!$W$3:$W$17,$A11,PERCENTUAIS!$A$3:$A$17,$F$8)</f>
        <v>0</v>
      </c>
      <c r="G11" s="18">
        <f>COUNTIFS(PERCENTUAIS!$W$3:$W$17,$A11,PERCENTUAIS!$A$3:$A$17,$G$8)</f>
        <v>0</v>
      </c>
      <c r="H11" s="27">
        <f>COUNTIFS(PERCENTUAIS!$W$3:$W$17,$A11,PERCENTUAIS!$A$3:$A$17,$H$8)</f>
        <v>0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COUNTIFS(PERCENTUAIS!$W$3:$W$17,$A12,PERCENTUAIS!$A$3:$A$17,$E$8)</f>
        <v>0</v>
      </c>
      <c r="F12" s="18">
        <f>COUNTIFS(PERCENTUAIS!$W$3:$W$17,$A12,PERCENTUAIS!$A$3:$A$17,$F$8)</f>
        <v>0</v>
      </c>
      <c r="G12" s="18">
        <f>COUNTIFS(PERCENTUAIS!$W$3:$W$17,$A12,PERCENTUAIS!$A$3:$A$17,$G$8)</f>
        <v>0</v>
      </c>
      <c r="H12" s="27">
        <f>COUNTIFS(PERCENTUAIS!$W$3:$W$17,$A12,PERCENTUAIS!$A$3:$A$17,$H$8)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COUNTIFS(PERCENTUAIS!$W$3:$W$17,$A13,PERCENTUAIS!$A$3:$A$17,$E$8)</f>
        <v>0</v>
      </c>
      <c r="F13" s="18">
        <f>COUNTIFS(PERCENTUAIS!$W$3:$W$17,$A13,PERCENTUAIS!$A$3:$A$17,$F$8)</f>
        <v>0</v>
      </c>
      <c r="G13" s="18">
        <f>COUNTIFS(PERCENTUAIS!$W$3:$W$17,$A13,PERCENTUAIS!$A$3:$A$17,$G$8)</f>
        <v>0</v>
      </c>
      <c r="H13" s="27">
        <f>COUNTIFS(PERCENTUAIS!$W$3:$W$17,$A13,PERCENTUAIS!$A$3:$A$17,$H$8)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0.93333333333333335</v>
      </c>
      <c r="D14" s="35">
        <f t="shared" si="2"/>
        <v>0.93333333333333335</v>
      </c>
      <c r="E14" s="18">
        <f>COUNTIFS(PERCENTUAIS!$W$3:$W$17,$A14,PERCENTUAIS!$A$3:$A$17,$E$8)</f>
        <v>0</v>
      </c>
      <c r="F14" s="18">
        <f>COUNTIFS(PERCENTUAIS!$W$3:$W$17,$A14,PERCENTUAIS!$A$3:$A$17,$F$8)</f>
        <v>0</v>
      </c>
      <c r="G14" s="18">
        <f>COUNTIFS(PERCENTUAIS!$W$3:$W$17,$A14,PERCENTUAIS!$A$3:$A$17,$G$8)</f>
        <v>0</v>
      </c>
      <c r="H14" s="27">
        <f>COUNTIFS(PERCENTUAIS!$W$3:$W$17,$A14,PERCENTUAIS!$A$3:$A$17,$H$8)</f>
        <v>14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COUNTIFS(PERCENTUAIS!$W$3:$W$17,$A15,PERCENTUAIS!$A$3:$A$17,$E$8)</f>
        <v>0</v>
      </c>
      <c r="F15" s="18">
        <f>COUNTIFS(PERCENTUAIS!$W$3:$W$17,$A15,PERCENTUAIS!$A$3:$A$17,$F$8)</f>
        <v>0</v>
      </c>
      <c r="G15" s="18">
        <f>COUNTIFS(PERCENTUAIS!$W$3:$W$17,$A15,PERCENTUAIS!$A$3:$A$17,$G$8)</f>
        <v>0</v>
      </c>
      <c r="H15" s="27">
        <f>COUNTIFS(PERCENTUAIS!$W$3:$W$17,$A15,PERCENTUAIS!$A$3:$A$17,$H$8)</f>
        <v>0</v>
      </c>
      <c r="I15" s="29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0</v>
      </c>
      <c r="H16" s="28">
        <f>SUM(H9:H15)</f>
        <v>15</v>
      </c>
      <c r="I16" s="26">
        <f>SUM(E16:H16)</f>
        <v>15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46869-0091-442F-A60D-DE54F982DEED}">
  <dimension ref="A1:I18"/>
  <sheetViews>
    <sheetView view="pageBreakPreview" zoomScale="40" zoomScaleNormal="60" zoomScaleSheetLayoutView="4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TEXT(PERCENTUAIS!X1,"0")</f>
        <v>QUESTÃO21</v>
      </c>
    </row>
    <row r="2" spans="1:9" x14ac:dyDescent="0.2">
      <c r="A2" s="41" t="str">
        <f>HLOOKUP(A1,PERCENTUAIS!$D$1:$KT$2,2,FALSE)</f>
        <v>Condições estruturais que disponho para a realização das atividades remotas: [Celular]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($G9+$F9+$E9)/$I$16</f>
        <v>0</v>
      </c>
      <c r="C9" s="35">
        <f>$H9/$I$16</f>
        <v>0.26666666666666666</v>
      </c>
      <c r="D9" s="35">
        <f>B9+C9</f>
        <v>0.26666666666666666</v>
      </c>
      <c r="E9" s="18">
        <f>COUNTIFS(PERCENTUAIS!$X$3:$X$17,$A9,PERCENTUAIS!$A$3:$A$17,$E$8)</f>
        <v>0</v>
      </c>
      <c r="F9" s="18">
        <f>COUNTIFS(PERCENTUAIS!$X$3:$X$17,$A9,PERCENTUAIS!$A$3:$A$17,$F$8)</f>
        <v>0</v>
      </c>
      <c r="G9" s="18">
        <f>COUNTIFS(PERCENTUAIS!$X$3:$X$17,$A9,PERCENTUAIS!$A$3:$A$17,$G$8)</f>
        <v>0</v>
      </c>
      <c r="H9" s="18">
        <f>COUNTIFS(PERCENTUAIS!$X$3:$X$17,$A9,PERCENTUAIS!$A$3:$A$17,$H$8)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</v>
      </c>
      <c r="C10" s="35">
        <f t="shared" ref="C10:C15" si="1">$H10/$I$16</f>
        <v>0.46666666666666667</v>
      </c>
      <c r="D10" s="35">
        <f t="shared" ref="D10:D13" si="2">B10+C10</f>
        <v>0.46666666666666667</v>
      </c>
      <c r="E10" s="18">
        <f>COUNTIFS(PERCENTUAIS!$X$3:$X$17,$A10,PERCENTUAIS!$A$3:$A$17,$E$8)</f>
        <v>0</v>
      </c>
      <c r="F10" s="18">
        <f>COUNTIFS(PERCENTUAIS!$X$3:$X$17,$A10,PERCENTUAIS!$A$3:$A$17,$F$8)</f>
        <v>0</v>
      </c>
      <c r="G10" s="18">
        <f>COUNTIFS(PERCENTUAIS!$X$3:$X$17,$A10,PERCENTUAIS!$A$3:$A$17,$G$8)</f>
        <v>0</v>
      </c>
      <c r="H10" s="18">
        <f>COUNTIFS(PERCENTUAIS!$X$3:$X$17,$A10,PERCENTUAIS!$A$3:$A$17,$H$8)</f>
        <v>7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0.2</v>
      </c>
      <c r="D11" s="35">
        <f t="shared" si="2"/>
        <v>0.2</v>
      </c>
      <c r="E11" s="18">
        <f>COUNTIFS(PERCENTUAIS!$X$3:$X$17,$A11,PERCENTUAIS!$A$3:$A$17,$E$8)</f>
        <v>0</v>
      </c>
      <c r="F11" s="18">
        <f>COUNTIFS(PERCENTUAIS!$X$3:$X$17,$A11,PERCENTUAIS!$A$3:$A$17,$F$8)</f>
        <v>0</v>
      </c>
      <c r="G11" s="18">
        <f>COUNTIFS(PERCENTUAIS!$X$3:$X$17,$A11,PERCENTUAIS!$A$3:$A$17,$G$8)</f>
        <v>0</v>
      </c>
      <c r="H11" s="18">
        <f>COUNTIFS(PERCENTUAIS!$X$3:$X$17,$A11,PERCENTUAIS!$A$3:$A$17,$H$8)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COUNTIFS(PERCENTUAIS!$X$3:$X$17,$A12,PERCENTUAIS!$A$3:$A$17,$E$8)</f>
        <v>0</v>
      </c>
      <c r="F12" s="18">
        <f>COUNTIFS(PERCENTUAIS!$X$3:$X$17,$A12,PERCENTUAIS!$A$3:$A$17,$F$8)</f>
        <v>0</v>
      </c>
      <c r="G12" s="18">
        <f>COUNTIFS(PERCENTUAIS!$X$3:$X$17,$A12,PERCENTUAIS!$A$3:$A$17,$G$8)</f>
        <v>0</v>
      </c>
      <c r="H12" s="18">
        <f>COUNTIFS(PERCENTUAIS!$X$3:$X$17,$A12,PERCENTUAIS!$A$3:$A$17,$H$8)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COUNTIFS(PERCENTUAIS!$X$3:$X$17,$A13,PERCENTUAIS!$A$3:$A$17,$E$8)</f>
        <v>0</v>
      </c>
      <c r="F13" s="18">
        <f>COUNTIFS(PERCENTUAIS!$X$3:$X$17,$A13,PERCENTUAIS!$A$3:$A$17,$F$8)</f>
        <v>0</v>
      </c>
      <c r="G13" s="18">
        <f>COUNTIFS(PERCENTUAIS!$X$3:$X$17,$A13,PERCENTUAIS!$A$3:$A$17,$G$8)</f>
        <v>0</v>
      </c>
      <c r="H13" s="18">
        <f>COUNTIFS(PERCENTUAIS!$X$3:$X$17,$A13,PERCENTUAIS!$A$3:$A$17,$H$8)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6.6666666666666666E-2</v>
      </c>
      <c r="D14" s="35">
        <f>B14+C14</f>
        <v>6.6666666666666666E-2</v>
      </c>
      <c r="E14" s="18">
        <f>COUNTIFS(PERCENTUAIS!$X$3:$X$17,$A14,PERCENTUAIS!$A$3:$A$17,$E$8)</f>
        <v>0</v>
      </c>
      <c r="F14" s="18">
        <f>COUNTIFS(PERCENTUAIS!$X$3:$X$17,$A14,PERCENTUAIS!$A$3:$A$17,$F$8)</f>
        <v>0</v>
      </c>
      <c r="G14" s="18">
        <f>COUNTIFS(PERCENTUAIS!$X$3:$X$17,$A14,PERCENTUAIS!$A$3:$A$17,$G$8)</f>
        <v>0</v>
      </c>
      <c r="H14" s="18">
        <f>COUNTIFS(PERCENTUAIS!$X$3:$X$17,$A14,PERCENTUAIS!$A$3:$A$17,$H$8)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>B15+C15</f>
        <v>0</v>
      </c>
      <c r="E15" s="18">
        <f>COUNTIFS(PERCENTUAIS!$X$3:$X$17,$A15,PERCENTUAIS!$A$3:$A$17,$E$8)</f>
        <v>0</v>
      </c>
      <c r="F15" s="18">
        <f>COUNTIFS(PERCENTUAIS!$X$3:$X$17,$A15,PERCENTUAIS!$A$3:$A$17,$F$8)</f>
        <v>0</v>
      </c>
      <c r="G15" s="18">
        <f>COUNTIFS(PERCENTUAIS!$X$3:$X$17,$A15,PERCENTUAIS!$A$3:$A$17,$G$8)</f>
        <v>0</v>
      </c>
      <c r="H15" s="18">
        <f>COUNTIFS(PERCENTUAIS!$X$3:$X$17,$A15,PERCENTUAIS!$A$3:$A$17,$H$8)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0</v>
      </c>
      <c r="H16" s="23">
        <f>SUM(H9:H15)</f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D6C08-A336-40B1-9469-9F66E89F227F}">
  <dimension ref="A1:I18"/>
  <sheetViews>
    <sheetView zoomScale="21" zoomScaleNormal="21" workbookViewId="0">
      <selection activeCell="G21" sqref="G21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TEXT(PERCENTUAIS!Y1,"0")</f>
        <v>QUESTÃO22</v>
      </c>
    </row>
    <row r="2" spans="1:9" x14ac:dyDescent="0.2">
      <c r="A2" s="41" t="str">
        <f>HLOOKUP(A1,PERCENTUAIS!$D$1:$KT$2,2,FALSE)</f>
        <v>Condições estruturais que disponho para a realização das atividades remotas: [Câmera e microfone (com ou sem fones)]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($G9+$F9+$E9)/$I$16</f>
        <v>0</v>
      </c>
      <c r="C9" s="35">
        <f>$H9/$I$16</f>
        <v>0.2</v>
      </c>
      <c r="D9" s="35">
        <f>B9+C9</f>
        <v>0.2</v>
      </c>
      <c r="E9" s="18">
        <f>COUNTIFS(PERCENTUAIS!$Y$3:$Y$17,$A9,PERCENTUAIS!$A$3:$A$17,$E$8)</f>
        <v>0</v>
      </c>
      <c r="F9" s="18">
        <f>COUNTIFS(PERCENTUAIS!$Y$3:$Y$17,$A9,PERCENTUAIS!$A$3:$A$17,$F$8)</f>
        <v>0</v>
      </c>
      <c r="G9" s="18">
        <f>COUNTIFS(PERCENTUAIS!$Y$3:$Y$17,$A9,PERCENTUAIS!$A$3:$A$17,$G$8)</f>
        <v>0</v>
      </c>
      <c r="H9" s="18">
        <f>COUNTIFS(PERCENTUAIS!$Y$3:$Y$17,$A9,PERCENTUAIS!$A$3:$A$17,$H$8)</f>
        <v>3</v>
      </c>
      <c r="I9" s="19"/>
    </row>
    <row r="10" spans="1:9" x14ac:dyDescent="0.2">
      <c r="A10" s="4" t="s">
        <v>51</v>
      </c>
      <c r="B10" s="35">
        <f t="shared" ref="B10:B15" si="0">($G10+$F10+$E10)/$I$16</f>
        <v>0</v>
      </c>
      <c r="C10" s="35">
        <f t="shared" ref="C10:C15" si="1">$H10/$I$16</f>
        <v>0.4</v>
      </c>
      <c r="D10" s="35">
        <f t="shared" ref="D10:D15" si="2">B10+C10</f>
        <v>0.4</v>
      </c>
      <c r="E10" s="18">
        <f>COUNTIFS(PERCENTUAIS!$Y$3:$Y$17,$A10,PERCENTUAIS!$A$3:$A$17,$E$8)</f>
        <v>0</v>
      </c>
      <c r="F10" s="18">
        <f>COUNTIFS(PERCENTUAIS!$Y$3:$Y$17,$A10,PERCENTUAIS!$A$3:$A$17,$F$8)</f>
        <v>0</v>
      </c>
      <c r="G10" s="18">
        <f>COUNTIFS(PERCENTUAIS!$Y$3:$Y$17,$A10,PERCENTUAIS!$A$3:$A$17,$G$8)</f>
        <v>0</v>
      </c>
      <c r="H10" s="18">
        <f>COUNTIFS(PERCENTUAIS!$Y$3:$Y$17,$A10,PERCENTUAIS!$A$3:$A$17,$H$8)</f>
        <v>6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0.26666666666666666</v>
      </c>
      <c r="D11" s="35">
        <f t="shared" si="2"/>
        <v>0.26666666666666666</v>
      </c>
      <c r="E11" s="18">
        <f>COUNTIFS(PERCENTUAIS!$Y$3:$Y$17,$A11,PERCENTUAIS!$A$3:$A$17,$E$8)</f>
        <v>0</v>
      </c>
      <c r="F11" s="18">
        <f>COUNTIFS(PERCENTUAIS!$Y$3:$Y$17,$A11,PERCENTUAIS!$A$3:$A$17,$F$8)</f>
        <v>0</v>
      </c>
      <c r="G11" s="18">
        <f>COUNTIFS(PERCENTUAIS!$Y$3:$Y$17,$A11,PERCENTUAIS!$A$3:$A$17,$G$8)</f>
        <v>0</v>
      </c>
      <c r="H11" s="18">
        <f>COUNTIFS(PERCENTUAIS!$Y$3:$Y$17,$A11,PERCENTUAIS!$A$3:$A$17,$H$8)</f>
        <v>4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COUNTIFS(PERCENTUAIS!$Y$3:$Y$17,$A12,PERCENTUAIS!$A$3:$A$17,$E$8)</f>
        <v>0</v>
      </c>
      <c r="F12" s="18">
        <f>COUNTIFS(PERCENTUAIS!$Y$3:$Y$17,$A12,PERCENTUAIS!$A$3:$A$17,$F$8)</f>
        <v>0</v>
      </c>
      <c r="G12" s="18">
        <f>COUNTIFS(PERCENTUAIS!$Y$3:$Y$17,$A12,PERCENTUAIS!$A$3:$A$17,$G$8)</f>
        <v>0</v>
      </c>
      <c r="H12" s="18">
        <f>COUNTIFS(PERCENTUAIS!$Y$3:$Y$17,$A12,PERCENTUAIS!$A$3:$A$17,$H$8)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6.6666666666666666E-2</v>
      </c>
      <c r="D13" s="35">
        <f t="shared" si="2"/>
        <v>6.6666666666666666E-2</v>
      </c>
      <c r="E13" s="18">
        <f>COUNTIFS(PERCENTUAIS!$Y$3:$Y$17,$A13,PERCENTUAIS!$A$3:$A$17,$E$8)</f>
        <v>0</v>
      </c>
      <c r="F13" s="18">
        <f>COUNTIFS(PERCENTUAIS!$Y$3:$Y$17,$A13,PERCENTUAIS!$A$3:$A$17,$F$8)</f>
        <v>0</v>
      </c>
      <c r="G13" s="18">
        <f>COUNTIFS(PERCENTUAIS!$Y$3:$Y$17,$A13,PERCENTUAIS!$A$3:$A$17,$G$8)</f>
        <v>0</v>
      </c>
      <c r="H13" s="18">
        <f>COUNTIFS(PERCENTUAIS!$Y$3:$Y$17,$A13,PERCENTUAIS!$A$3:$A$17,$H$8)</f>
        <v>1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6.6666666666666666E-2</v>
      </c>
      <c r="D14" s="35">
        <f t="shared" si="2"/>
        <v>6.6666666666666666E-2</v>
      </c>
      <c r="E14" s="18">
        <f>COUNTIFS(PERCENTUAIS!$Y$3:$Y$17,$A14,PERCENTUAIS!$A$3:$A$17,$E$8)</f>
        <v>0</v>
      </c>
      <c r="F14" s="18">
        <f>COUNTIFS(PERCENTUAIS!$Y$3:$Y$17,$A14,PERCENTUAIS!$A$3:$A$17,$F$8)</f>
        <v>0</v>
      </c>
      <c r="G14" s="18">
        <f>COUNTIFS(PERCENTUAIS!$Y$3:$Y$17,$A14,PERCENTUAIS!$A$3:$A$17,$G$8)</f>
        <v>0</v>
      </c>
      <c r="H14" s="18">
        <f>COUNTIFS(PERCENTUAIS!$Y$3:$Y$17,$A14,PERCENTUAIS!$A$3:$A$17,$H$8)</f>
        <v>1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COUNTIFS(PERCENTUAIS!$Y$3:$Y$17,$A15,PERCENTUAIS!$A$3:$A$17,$E$8)</f>
        <v>0</v>
      </c>
      <c r="F15" s="18">
        <f>COUNTIFS(PERCENTUAIS!$Y$3:$Y$17,$A15,PERCENTUAIS!$A$3:$A$17,$F$8)</f>
        <v>0</v>
      </c>
      <c r="G15" s="18">
        <f>COUNTIFS(PERCENTUAIS!$Y$3:$Y$17,$A15,PERCENTUAIS!$A$3:$A$17,$G$8)</f>
        <v>0</v>
      </c>
      <c r="H15" s="18">
        <f>COUNTIFS(PERCENTUAIS!$Y$3:$Y$17,$A15,PERCENTUAIS!$A$3:$A$17,$H$8)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0</v>
      </c>
      <c r="H16" s="23">
        <f>SUM(H9:H15)</f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C0-7A55-470E-8260-3D80DCCC4946}">
  <dimension ref="A1:I18"/>
  <sheetViews>
    <sheetView view="pageBreakPreview" zoomScale="60" zoomScaleNormal="21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TEXT(PERCENTUAIS!Z1,"0")</f>
        <v>QUESTÃO23</v>
      </c>
    </row>
    <row r="2" spans="1:9" x14ac:dyDescent="0.2">
      <c r="A2" s="41" t="str">
        <f>HLOOKUP(A1,PERCENTUAIS!$D$1:$KT$2,2,FALSE)</f>
        <v>Condições estruturais que disponho para a realização das atividades remotas: [mobiliários (mesa, cadeira, outros)]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($G9+$F9+$E9)/$I$16</f>
        <v>0</v>
      </c>
      <c r="C9" s="35">
        <f>$H9/$I$16</f>
        <v>0.13333333333333333</v>
      </c>
      <c r="D9" s="35">
        <f>B9+C9</f>
        <v>0.13333333333333333</v>
      </c>
      <c r="E9" s="18">
        <f>COUNTIFS(PERCENTUAIS!$Z$3:$Z$17,$A9,PERCENTUAIS!$A$3:$A$17,$E$8)</f>
        <v>0</v>
      </c>
      <c r="F9" s="18">
        <f>COUNTIFS(PERCENTUAIS!$Z$3:$Z$17,$A9,PERCENTUAIS!$A$3:$A$17,$F$8)</f>
        <v>0</v>
      </c>
      <c r="G9" s="18">
        <f>COUNTIFS(PERCENTUAIS!$Z$3:$Z$17,$A9,PERCENTUAIS!$A$3:$A$17,$G$8)</f>
        <v>0</v>
      </c>
      <c r="H9" s="18">
        <f>COUNTIFS(PERCENTUAIS!$Z$3:$Z$17,$A9,PERCENTUAIS!$A$3:$A$17,$H$8)</f>
        <v>2</v>
      </c>
      <c r="I9" s="19"/>
    </row>
    <row r="10" spans="1:9" x14ac:dyDescent="0.2">
      <c r="A10" s="4" t="s">
        <v>51</v>
      </c>
      <c r="B10" s="35">
        <f t="shared" ref="B10:B15" si="0">($G10+$F10+$E10)/$I$16</f>
        <v>0</v>
      </c>
      <c r="C10" s="35">
        <f t="shared" ref="C10:C15" si="1">$H10/$I$16</f>
        <v>0.33333333333333331</v>
      </c>
      <c r="D10" s="35">
        <f t="shared" ref="D10:D15" si="2">B10+C10</f>
        <v>0.33333333333333331</v>
      </c>
      <c r="E10" s="18">
        <f>COUNTIFS(PERCENTUAIS!$Z$3:$Z$17,$A10,PERCENTUAIS!$A$3:$A$17,$E$8)</f>
        <v>0</v>
      </c>
      <c r="F10" s="18">
        <f>COUNTIFS(PERCENTUAIS!$Z$3:$Z$17,$A10,PERCENTUAIS!$A$3:$A$17,$F$8)</f>
        <v>0</v>
      </c>
      <c r="G10" s="18">
        <f>COUNTIFS(PERCENTUAIS!$Z$3:$Z$17,$A10,PERCENTUAIS!$A$3:$A$17,$G$8)</f>
        <v>0</v>
      </c>
      <c r="H10" s="18">
        <f>COUNTIFS(PERCENTUAIS!$Z$3:$Z$17,$A10,PERCENTUAIS!$A$3:$A$17,$H$8)</f>
        <v>5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0.4</v>
      </c>
      <c r="D11" s="35">
        <f t="shared" si="2"/>
        <v>0.4</v>
      </c>
      <c r="E11" s="18">
        <f>COUNTIFS(PERCENTUAIS!$Z$3:$Z$17,$A11,PERCENTUAIS!$A$3:$A$17,$E$8)</f>
        <v>0</v>
      </c>
      <c r="F11" s="18">
        <f>COUNTIFS(PERCENTUAIS!$Z$3:$Z$17,$A11,PERCENTUAIS!$A$3:$A$17,$F$8)</f>
        <v>0</v>
      </c>
      <c r="G11" s="18">
        <f>COUNTIFS(PERCENTUAIS!$Z$3:$Z$17,$A11,PERCENTUAIS!$A$3:$A$17,$G$8)</f>
        <v>0</v>
      </c>
      <c r="H11" s="18">
        <f>COUNTIFS(PERCENTUAIS!$Z$3:$Z$17,$A11,PERCENTUAIS!$A$3:$A$17,$H$8)</f>
        <v>6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0.13333333333333333</v>
      </c>
      <c r="D12" s="35">
        <f t="shared" si="2"/>
        <v>0.13333333333333333</v>
      </c>
      <c r="E12" s="18">
        <f>COUNTIFS(PERCENTUAIS!$Z$3:$Z$17,$A12,PERCENTUAIS!$A$3:$A$17,$E$8)</f>
        <v>0</v>
      </c>
      <c r="F12" s="18">
        <f>COUNTIFS(PERCENTUAIS!$Z$3:$Z$17,$A12,PERCENTUAIS!$A$3:$A$17,$F$8)</f>
        <v>0</v>
      </c>
      <c r="G12" s="18">
        <f>COUNTIFS(PERCENTUAIS!$Z$3:$Z$17,$A12,PERCENTUAIS!$A$3:$A$17,$G$8)</f>
        <v>0</v>
      </c>
      <c r="H12" s="18">
        <f>COUNTIFS(PERCENTUAIS!$Z$3:$Z$17,$A12,PERCENTUAIS!$A$3:$A$17,$H$8)</f>
        <v>2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COUNTIFS(PERCENTUAIS!$Z$3:$Z$17,$A13,PERCENTUAIS!$A$3:$A$17,$E$8)</f>
        <v>0</v>
      </c>
      <c r="F13" s="18">
        <f>COUNTIFS(PERCENTUAIS!$Z$3:$Z$17,$A13,PERCENTUAIS!$A$3:$A$17,$F$8)</f>
        <v>0</v>
      </c>
      <c r="G13" s="18">
        <f>COUNTIFS(PERCENTUAIS!$Z$3:$Z$17,$A13,PERCENTUAIS!$A$3:$A$17,$G$8)</f>
        <v>0</v>
      </c>
      <c r="H13" s="18">
        <f>COUNTIFS(PERCENTUAIS!$Z$3:$Z$17,$A13,PERCENTUAIS!$A$3:$A$17,$H$8)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COUNTIFS(PERCENTUAIS!$Z$3:$Z$17,$A14,PERCENTUAIS!$A$3:$A$17,$E$8)</f>
        <v>0</v>
      </c>
      <c r="F14" s="18">
        <f>COUNTIFS(PERCENTUAIS!$Z$3:$Z$17,$A14,PERCENTUAIS!$A$3:$A$17,$F$8)</f>
        <v>0</v>
      </c>
      <c r="G14" s="18">
        <f>COUNTIFS(PERCENTUAIS!$Z$3:$Z$17,$A14,PERCENTUAIS!$A$3:$A$17,$G$8)</f>
        <v>0</v>
      </c>
      <c r="H14" s="18">
        <f>COUNTIFS(PERCENTUAIS!$Z$3:$Z$17,$A14,PERCENTUAIS!$A$3:$A$17,$H$8)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COUNTIFS(PERCENTUAIS!$Z$3:$Z$17,$A15,PERCENTUAIS!$A$3:$A$17,$E$8)</f>
        <v>0</v>
      </c>
      <c r="F15" s="18">
        <f>COUNTIFS(PERCENTUAIS!$Z$3:$Z$17,$A15,PERCENTUAIS!$A$3:$A$17,$F$8)</f>
        <v>0</v>
      </c>
      <c r="G15" s="18">
        <f>COUNTIFS(PERCENTUAIS!$Z$3:$Z$17,$A15,PERCENTUAIS!$A$3:$A$17,$G$8)</f>
        <v>0</v>
      </c>
      <c r="H15" s="18">
        <f>COUNTIFS(PERCENTUAIS!$Z$3:$Z$17,$A15,PERCENTUAIS!$A$3:$A$17,$H$8)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0</v>
      </c>
      <c r="H16" s="23">
        <f>SUM(H9:H15)</f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84D6-A711-4754-8886-C51DAD17601D}">
  <dimension ref="A1:I18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TEXT(PERCENTUAIS!AA1,"0")</f>
        <v>QUESTÃO24</v>
      </c>
    </row>
    <row r="2" spans="1:9" x14ac:dyDescent="0.2">
      <c r="A2" s="41" t="str">
        <f>HLOOKUP(A1,PERCENTUAIS!$D$1:$KT$2,2,FALSE)</f>
        <v>Condições estruturais que disponho para a realização das atividades remotas: [Ergonomia]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($G9+$F9+$E9)/$I$16</f>
        <v>0</v>
      </c>
      <c r="C9" s="35">
        <f>$H9/$I$16</f>
        <v>0.13333333333333333</v>
      </c>
      <c r="D9" s="35">
        <f>B9+C9</f>
        <v>0.13333333333333333</v>
      </c>
      <c r="E9" s="18">
        <f>COUNTIFS(PERCENTUAIS!$AA$3:$AA$17,$A9,PERCENTUAIS!$A$3:$A$17,$E$8)</f>
        <v>0</v>
      </c>
      <c r="F9" s="18">
        <f>COUNTIFS(PERCENTUAIS!$AA$3:$AA$17,$A9,PERCENTUAIS!$A$3:$A$17,$F$8)</f>
        <v>0</v>
      </c>
      <c r="G9" s="18">
        <f>COUNTIFS(PERCENTUAIS!$AA$3:$AA$17,$A9,PERCENTUAIS!$A$3:$A$17,$G$8)</f>
        <v>0</v>
      </c>
      <c r="H9" s="18">
        <f>COUNTIFS(PERCENTUAIS!$AA$3:$AA$17,$A9,PERCENTUAIS!$A$3:$A$17,$H$8)</f>
        <v>2</v>
      </c>
      <c r="I9" s="19"/>
    </row>
    <row r="10" spans="1:9" x14ac:dyDescent="0.2">
      <c r="A10" s="4" t="s">
        <v>51</v>
      </c>
      <c r="B10" s="35">
        <f t="shared" ref="B10:B15" si="0">($G10+$F10+$E10)/$I$16</f>
        <v>0</v>
      </c>
      <c r="C10" s="35">
        <f t="shared" ref="C10:C15" si="1">$H10/$I$16</f>
        <v>0.2</v>
      </c>
      <c r="D10" s="35">
        <f t="shared" ref="D10:D13" si="2">B10+C10</f>
        <v>0.2</v>
      </c>
      <c r="E10" s="18">
        <f>COUNTIFS(PERCENTUAIS!$AA$3:$AA$17,$A10,PERCENTUAIS!$A$3:$A$17,$E$8)</f>
        <v>0</v>
      </c>
      <c r="F10" s="18">
        <f>COUNTIFS(PERCENTUAIS!$AA$3:$AA$17,$A10,PERCENTUAIS!$A$3:$A$17,$F$8)</f>
        <v>0</v>
      </c>
      <c r="G10" s="18">
        <f>COUNTIFS(PERCENTUAIS!$AA$3:$AA$17,$A10,PERCENTUAIS!$A$3:$A$17,$G$8)</f>
        <v>0</v>
      </c>
      <c r="H10" s="18">
        <f>COUNTIFS(PERCENTUAIS!$AA$3:$AA$17,$A10,PERCENTUAIS!$A$3:$A$17,$H$8)</f>
        <v>3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0.53333333333333333</v>
      </c>
      <c r="D11" s="35">
        <f t="shared" si="2"/>
        <v>0.53333333333333333</v>
      </c>
      <c r="E11" s="18">
        <f>COUNTIFS(PERCENTUAIS!$AA$3:$AA$17,$A11,PERCENTUAIS!$A$3:$A$17,$E$8)</f>
        <v>0</v>
      </c>
      <c r="F11" s="18">
        <f>COUNTIFS(PERCENTUAIS!$AA$3:$AA$17,$A11,PERCENTUAIS!$A$3:$A$17,$F$8)</f>
        <v>0</v>
      </c>
      <c r="G11" s="18">
        <f>COUNTIFS(PERCENTUAIS!$AA$3:$AA$17,$A11,PERCENTUAIS!$A$3:$A$17,$G$8)</f>
        <v>0</v>
      </c>
      <c r="H11" s="18">
        <f>COUNTIFS(PERCENTUAIS!$AA$3:$AA$17,$A11,PERCENTUAIS!$A$3:$A$17,$H$8)</f>
        <v>8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0.13333333333333333</v>
      </c>
      <c r="D12" s="35">
        <f t="shared" si="2"/>
        <v>0.13333333333333333</v>
      </c>
      <c r="E12" s="18">
        <f>COUNTIFS(PERCENTUAIS!$AA$3:$AA$17,$A12,PERCENTUAIS!$A$3:$A$17,$E$8)</f>
        <v>0</v>
      </c>
      <c r="F12" s="18">
        <f>COUNTIFS(PERCENTUAIS!$AA$3:$AA$17,$A12,PERCENTUAIS!$A$3:$A$17,$F$8)</f>
        <v>0</v>
      </c>
      <c r="G12" s="18">
        <f>COUNTIFS(PERCENTUAIS!$AA$3:$AA$17,$A12,PERCENTUAIS!$A$3:$A$17,$G$8)</f>
        <v>0</v>
      </c>
      <c r="H12" s="18">
        <f>COUNTIFS(PERCENTUAIS!$AA$3:$AA$17,$A12,PERCENTUAIS!$A$3:$A$17,$H$8)</f>
        <v>2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COUNTIFS(PERCENTUAIS!$AA$3:$AA$17,$A13,PERCENTUAIS!$A$3:$A$17,$E$8)</f>
        <v>0</v>
      </c>
      <c r="F13" s="18">
        <f>COUNTIFS(PERCENTUAIS!$AA$3:$AA$17,$A13,PERCENTUAIS!$A$3:$A$17,$F$8)</f>
        <v>0</v>
      </c>
      <c r="G13" s="18">
        <f>COUNTIFS(PERCENTUAIS!$AA$3:$AA$17,$A13,PERCENTUAIS!$A$3:$A$17,$G$8)</f>
        <v>0</v>
      </c>
      <c r="H13" s="18">
        <f>COUNTIFS(PERCENTUAIS!$AA$3:$AA$17,$A13,PERCENTUAIS!$A$3:$A$17,$H$8)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>B14+C14</f>
        <v>0</v>
      </c>
      <c r="E14" s="18">
        <f>COUNTIFS(PERCENTUAIS!$AA$3:$AA$17,$A14,PERCENTUAIS!$A$3:$A$17,$E$8)</f>
        <v>0</v>
      </c>
      <c r="F14" s="18">
        <f>COUNTIFS(PERCENTUAIS!$AA$3:$AA$17,$A14,PERCENTUAIS!$A$3:$A$17,$F$8)</f>
        <v>0</v>
      </c>
      <c r="G14" s="18">
        <f>COUNTIFS(PERCENTUAIS!$AA$3:$AA$17,$A14,PERCENTUAIS!$A$3:$A$17,$G$8)</f>
        <v>0</v>
      </c>
      <c r="H14" s="18">
        <f>COUNTIFS(PERCENTUAIS!$AA$3:$AA$17,$A14,PERCENTUAIS!$A$3:$A$17,$H$8)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ref="D15" si="3">B15+C15</f>
        <v>0</v>
      </c>
      <c r="E15" s="18">
        <f>COUNTIFS(PERCENTUAIS!$AA$3:$AA$17,$A15,PERCENTUAIS!$A$3:$A$17,$E$8)</f>
        <v>0</v>
      </c>
      <c r="F15" s="18">
        <f>COUNTIFS(PERCENTUAIS!$AA$3:$AA$17,$A15,PERCENTUAIS!$A$3:$A$17,$F$8)</f>
        <v>0</v>
      </c>
      <c r="G15" s="18">
        <f>COUNTIFS(PERCENTUAIS!$AA$3:$AA$17,$A15,PERCENTUAIS!$A$3:$A$17,$G$8)</f>
        <v>0</v>
      </c>
      <c r="H15" s="18">
        <f>COUNTIFS(PERCENTUAIS!$AA$3:$AA$17,$A15,PERCENTUAIS!$A$3:$A$17,$H$8)</f>
        <v>0</v>
      </c>
      <c r="I15" s="25"/>
    </row>
    <row r="16" spans="1:9" x14ac:dyDescent="0.2">
      <c r="E16" s="23">
        <f>SUM(E9:E15)</f>
        <v>0</v>
      </c>
      <c r="F16" s="23">
        <f t="shared" ref="F16:G16" si="4">SUM(F9:F15)</f>
        <v>0</v>
      </c>
      <c r="G16" s="23">
        <f t="shared" si="4"/>
        <v>0</v>
      </c>
      <c r="H16" s="23">
        <f>SUM(H9:H15)</f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0C1BC-22F2-446F-8260-0A8137A5CD75}">
  <dimension ref="A1:I18"/>
  <sheetViews>
    <sheetView view="pageBreakPreview" zoomScale="50" zoomScaleNormal="120" zoomScaleSheetLayoutView="50" workbookViewId="0">
      <selection activeCell="B9" sqref="B9:D1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TEXT(PERCENTUAIS!AB1,"0")</f>
        <v>QUESTÃO25</v>
      </c>
    </row>
    <row r="2" spans="1:9" x14ac:dyDescent="0.2">
      <c r="A2" s="41" t="str">
        <f>HLOOKUP(A1,PERCENTUAIS!$D$1:$KT$2,2,FALSE)</f>
        <v>Condições estruturais que disponho para a realização das atividades remotas: [iluminação]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($G9+$F9+$E9)/$I$16</f>
        <v>0</v>
      </c>
      <c r="C9" s="35">
        <f>$H9/$I$16</f>
        <v>0.2</v>
      </c>
      <c r="D9" s="35">
        <f>B9+C9</f>
        <v>0.2</v>
      </c>
      <c r="E9" s="18">
        <f>COUNTIFS(PERCENTUAIS!$AB$3:$AB$17,$A9,PERCENTUAIS!$A$3:$A$17,$E$8)</f>
        <v>0</v>
      </c>
      <c r="F9" s="18">
        <f>COUNTIFS(PERCENTUAIS!$AB$3:$AB$17,$A9,PERCENTUAIS!$A$3:$A$17,$F$8)</f>
        <v>0</v>
      </c>
      <c r="G9" s="18">
        <f>COUNTIFS(PERCENTUAIS!$AB$3:$AB$17,$A9,PERCENTUAIS!$A$3:$A$17,$G$8)</f>
        <v>0</v>
      </c>
      <c r="H9" s="18">
        <f>COUNTIFS(PERCENTUAIS!$AB$3:$AB$17,$A9,PERCENTUAIS!$A$3:$A$17,$H$8)</f>
        <v>3</v>
      </c>
      <c r="I9" s="19"/>
    </row>
    <row r="10" spans="1:9" x14ac:dyDescent="0.2">
      <c r="A10" s="4" t="s">
        <v>51</v>
      </c>
      <c r="B10" s="35">
        <f t="shared" ref="B10:B15" si="0">($G10+$F10+$E10)/$I$16</f>
        <v>0</v>
      </c>
      <c r="C10" s="35">
        <f t="shared" ref="C10:C15" si="1">$H10/$I$16</f>
        <v>0.6</v>
      </c>
      <c r="D10" s="35">
        <f t="shared" ref="D10:D15" si="2">B10+C10</f>
        <v>0.6</v>
      </c>
      <c r="E10" s="18">
        <f>COUNTIFS(PERCENTUAIS!$AB$3:$AB$17,$A10,PERCENTUAIS!$A$3:$A$17,$E$8)</f>
        <v>0</v>
      </c>
      <c r="F10" s="18">
        <f>COUNTIFS(PERCENTUAIS!$AB$3:$AB$17,$A10,PERCENTUAIS!$A$3:$A$17,$F$8)</f>
        <v>0</v>
      </c>
      <c r="G10" s="18">
        <f>COUNTIFS(PERCENTUAIS!$AB$3:$AB$17,$A10,PERCENTUAIS!$A$3:$A$17,$G$8)</f>
        <v>0</v>
      </c>
      <c r="H10" s="18">
        <f>COUNTIFS(PERCENTUAIS!$AB$3:$AB$17,$A10,PERCENTUAIS!$A$3:$A$17,$H$8)</f>
        <v>9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0.13333333333333333</v>
      </c>
      <c r="D11" s="35">
        <f t="shared" si="2"/>
        <v>0.13333333333333333</v>
      </c>
      <c r="E11" s="18">
        <f>COUNTIFS(PERCENTUAIS!$AB$3:$AB$17,$A11,PERCENTUAIS!$A$3:$A$17,$E$8)</f>
        <v>0</v>
      </c>
      <c r="F11" s="18">
        <f>COUNTIFS(PERCENTUAIS!$AB$3:$AB$17,$A11,PERCENTUAIS!$A$3:$A$17,$F$8)</f>
        <v>0</v>
      </c>
      <c r="G11" s="18">
        <f>COUNTIFS(PERCENTUAIS!$AB$3:$AB$17,$A11,PERCENTUAIS!$A$3:$A$17,$G$8)</f>
        <v>0</v>
      </c>
      <c r="H11" s="18">
        <f>COUNTIFS(PERCENTUAIS!$AB$3:$AB$17,$A11,PERCENTUAIS!$A$3:$A$17,$H$8)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6.6666666666666666E-2</v>
      </c>
      <c r="D12" s="35">
        <f t="shared" si="2"/>
        <v>6.6666666666666666E-2</v>
      </c>
      <c r="E12" s="18">
        <f>COUNTIFS(PERCENTUAIS!$AB$3:$AB$17,$A12,PERCENTUAIS!$A$3:$A$17,$E$8)</f>
        <v>0</v>
      </c>
      <c r="F12" s="18">
        <f>COUNTIFS(PERCENTUAIS!$AB$3:$AB$17,$A12,PERCENTUAIS!$A$3:$A$17,$F$8)</f>
        <v>0</v>
      </c>
      <c r="G12" s="18">
        <f>COUNTIFS(PERCENTUAIS!$AB$3:$AB$17,$A12,PERCENTUAIS!$A$3:$A$17,$G$8)</f>
        <v>0</v>
      </c>
      <c r="H12" s="18">
        <f>COUNTIFS(PERCENTUAIS!$AB$3:$AB$17,$A12,PERCENTUAIS!$A$3:$A$17,$H$8)</f>
        <v>1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COUNTIFS(PERCENTUAIS!$AB$3:$AB$17,$A13,PERCENTUAIS!$A$3:$A$17,$E$8)</f>
        <v>0</v>
      </c>
      <c r="F13" s="18">
        <f>COUNTIFS(PERCENTUAIS!$AB$3:$AB$17,$A13,PERCENTUAIS!$A$3:$A$17,$F$8)</f>
        <v>0</v>
      </c>
      <c r="G13" s="18">
        <f>COUNTIFS(PERCENTUAIS!$AB$3:$AB$17,$A13,PERCENTUAIS!$A$3:$A$17,$G$8)</f>
        <v>0</v>
      </c>
      <c r="H13" s="18">
        <f>COUNTIFS(PERCENTUAIS!$AB$3:$AB$17,$A13,PERCENTUAIS!$A$3:$A$17,$H$8)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COUNTIFS(PERCENTUAIS!$AB$3:$AB$17,$A14,PERCENTUAIS!$A$3:$A$17,$E$8)</f>
        <v>0</v>
      </c>
      <c r="F14" s="18">
        <f>COUNTIFS(PERCENTUAIS!$AB$3:$AB$17,$A14,PERCENTUAIS!$A$3:$A$17,$F$8)</f>
        <v>0</v>
      </c>
      <c r="G14" s="18">
        <f>COUNTIFS(PERCENTUAIS!$AB$3:$AB$17,$A14,PERCENTUAIS!$A$3:$A$17,$G$8)</f>
        <v>0</v>
      </c>
      <c r="H14" s="18">
        <f>COUNTIFS(PERCENTUAIS!$AB$3:$AB$17,$A14,PERCENTUAIS!$A$3:$A$17,$H$8)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COUNTIFS(PERCENTUAIS!$AB$3:$AB$17,$A15,PERCENTUAIS!$A$3:$A$17,$E$8)</f>
        <v>0</v>
      </c>
      <c r="F15" s="18">
        <f>COUNTIFS(PERCENTUAIS!$AB$3:$AB$17,$A15,PERCENTUAIS!$A$3:$A$17,$F$8)</f>
        <v>0</v>
      </c>
      <c r="G15" s="18">
        <f>COUNTIFS(PERCENTUAIS!$AB$3:$AB$17,$A15,PERCENTUAIS!$A$3:$A$17,$G$8)</f>
        <v>0</v>
      </c>
      <c r="H15" s="18">
        <f>COUNTIFS(PERCENTUAIS!$AB$3:$AB$17,$A15,PERCENTUAIS!$A$3:$A$17,$H$8)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0</v>
      </c>
      <c r="H16" s="23">
        <f>SUM(H9:H15)</f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2992-55AF-4FAD-B353-AB9A66E86D80}">
  <dimension ref="A1:I18"/>
  <sheetViews>
    <sheetView zoomScale="50" zoomScaleNormal="50" workbookViewId="0">
      <selection activeCell="AJ35" sqref="AJ35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TEXT(PERCENTUAIS!AC1,"0")</f>
        <v>QUESTÃO26</v>
      </c>
    </row>
    <row r="2" spans="1:9" x14ac:dyDescent="0.2">
      <c r="A2" s="41" t="str">
        <f>HLOOKUP(A1,PERCENTUAIS!$D$1:$KT$2,2,FALSE)</f>
        <v>Condições estruturais que disponho para a realização das atividades remotas: [ruído]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($G9+$F9+$E9)/$I$16</f>
        <v>0</v>
      </c>
      <c r="C9" s="35">
        <f>$H9/$I$16</f>
        <v>0.26666666666666666</v>
      </c>
      <c r="D9" s="35">
        <f>B9+C9</f>
        <v>0.26666666666666666</v>
      </c>
      <c r="E9" s="18">
        <f>COUNTIFS(PERCENTUAIS!$AC$3:$AC$17,$A9,PERCENTUAIS!$A$3:$A$17,$E$8)</f>
        <v>0</v>
      </c>
      <c r="F9" s="18">
        <f>COUNTIFS(PERCENTUAIS!$AC$3:$AC$17,$A9,PERCENTUAIS!$A$3:$A$17,$F$8)</f>
        <v>0</v>
      </c>
      <c r="G9" s="18">
        <f>COUNTIFS(PERCENTUAIS!$AC$3:$AC$17,$A9,PERCENTUAIS!$A$3:$A$17,$G$8)</f>
        <v>0</v>
      </c>
      <c r="H9" s="18">
        <f>COUNTIFS(PERCENTUAIS!$AC$3:$AC$17,$A9,PERCENTUAIS!$A$3:$A$17,$H$8)</f>
        <v>4</v>
      </c>
      <c r="I9" s="19"/>
    </row>
    <row r="10" spans="1:9" x14ac:dyDescent="0.2">
      <c r="A10" s="4" t="s">
        <v>51</v>
      </c>
      <c r="B10" s="35">
        <f t="shared" ref="B10:B15" si="0">($G10+$F10+$E10)/$I$16</f>
        <v>0</v>
      </c>
      <c r="C10" s="35">
        <f t="shared" ref="C10:C15" si="1">$H10/$I$16</f>
        <v>0.33333333333333331</v>
      </c>
      <c r="D10" s="35">
        <f t="shared" ref="D10:D15" si="2">B10+C10</f>
        <v>0.33333333333333331</v>
      </c>
      <c r="E10" s="18">
        <f>COUNTIFS(PERCENTUAIS!$AC$3:$AC$17,$A10,PERCENTUAIS!$A$3:$A$17,$E$8)</f>
        <v>0</v>
      </c>
      <c r="F10" s="18">
        <f>COUNTIFS(PERCENTUAIS!$AC$3:$AC$17,$A10,PERCENTUAIS!$A$3:$A$17,$F$8)</f>
        <v>0</v>
      </c>
      <c r="G10" s="18">
        <f>COUNTIFS(PERCENTUAIS!$AC$3:$AC$17,$A10,PERCENTUAIS!$A$3:$A$17,$G$8)</f>
        <v>0</v>
      </c>
      <c r="H10" s="18">
        <f>COUNTIFS(PERCENTUAIS!$AC$3:$AC$17,$A10,PERCENTUAIS!$A$3:$A$17,$H$8)</f>
        <v>5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0.2</v>
      </c>
      <c r="D11" s="35">
        <f t="shared" si="2"/>
        <v>0.2</v>
      </c>
      <c r="E11" s="18">
        <f>COUNTIFS(PERCENTUAIS!$AC$3:$AC$17,$A11,PERCENTUAIS!$A$3:$A$17,$E$8)</f>
        <v>0</v>
      </c>
      <c r="F11" s="18">
        <f>COUNTIFS(PERCENTUAIS!$AC$3:$AC$17,$A11,PERCENTUAIS!$A$3:$A$17,$F$8)</f>
        <v>0</v>
      </c>
      <c r="G11" s="18">
        <f>COUNTIFS(PERCENTUAIS!$AC$3:$AC$17,$A11,PERCENTUAIS!$A$3:$A$17,$G$8)</f>
        <v>0</v>
      </c>
      <c r="H11" s="18">
        <f>COUNTIFS(PERCENTUAIS!$AC$3:$AC$17,$A11,PERCENTUAIS!$A$3:$A$17,$H$8)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0.2</v>
      </c>
      <c r="D12" s="35">
        <f t="shared" si="2"/>
        <v>0.2</v>
      </c>
      <c r="E12" s="18">
        <f>COUNTIFS(PERCENTUAIS!$AC$3:$AC$17,$A12,PERCENTUAIS!$A$3:$A$17,$E$8)</f>
        <v>0</v>
      </c>
      <c r="F12" s="18">
        <f>COUNTIFS(PERCENTUAIS!$AC$3:$AC$17,$A12,PERCENTUAIS!$A$3:$A$17,$F$8)</f>
        <v>0</v>
      </c>
      <c r="G12" s="18">
        <f>COUNTIFS(PERCENTUAIS!$AC$3:$AC$17,$A12,PERCENTUAIS!$A$3:$A$17,$G$8)</f>
        <v>0</v>
      </c>
      <c r="H12" s="18">
        <f>COUNTIFS(PERCENTUAIS!$AC$3:$AC$17,$A12,PERCENTUAIS!$A$3:$A$17,$H$8)</f>
        <v>3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COUNTIFS(PERCENTUAIS!$AC$3:$AC$17,$A13,PERCENTUAIS!$A$3:$A$17,$E$8)</f>
        <v>0</v>
      </c>
      <c r="F13" s="18">
        <f>COUNTIFS(PERCENTUAIS!$AC$3:$AC$17,$A13,PERCENTUAIS!$A$3:$A$17,$F$8)</f>
        <v>0</v>
      </c>
      <c r="G13" s="18">
        <f>COUNTIFS(PERCENTUAIS!$AC$3:$AC$17,$A13,PERCENTUAIS!$A$3:$A$17,$G$8)</f>
        <v>0</v>
      </c>
      <c r="H13" s="18">
        <f>COUNTIFS(PERCENTUAIS!$AC$3:$AC$17,$A13,PERCENTUAIS!$A$3:$A$17,$H$8)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COUNTIFS(PERCENTUAIS!$AC$3:$AC$17,$A14,PERCENTUAIS!$A$3:$A$17,$E$8)</f>
        <v>0</v>
      </c>
      <c r="F14" s="18">
        <f>COUNTIFS(PERCENTUAIS!$AC$3:$AC$17,$A14,PERCENTUAIS!$A$3:$A$17,$F$8)</f>
        <v>0</v>
      </c>
      <c r="G14" s="18">
        <f>COUNTIFS(PERCENTUAIS!$AC$3:$AC$17,$A14,PERCENTUAIS!$A$3:$A$17,$G$8)</f>
        <v>0</v>
      </c>
      <c r="H14" s="18">
        <f>COUNTIFS(PERCENTUAIS!$AC$3:$AC$17,$A14,PERCENTUAIS!$A$3:$A$17,$H$8)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COUNTIFS(PERCENTUAIS!$AC$3:$AC$17,$A15,PERCENTUAIS!$A$3:$A$17,$E$8)</f>
        <v>0</v>
      </c>
      <c r="F15" s="18">
        <f>COUNTIFS(PERCENTUAIS!$AC$3:$AC$17,$A15,PERCENTUAIS!$A$3:$A$17,$F$8)</f>
        <v>0</v>
      </c>
      <c r="G15" s="18">
        <f>COUNTIFS(PERCENTUAIS!$AC$3:$AC$17,$A15,PERCENTUAIS!$A$3:$A$17,$G$8)</f>
        <v>0</v>
      </c>
      <c r="H15" s="18">
        <f>COUNTIFS(PERCENTUAIS!$AC$3:$AC$17,$A15,PERCENTUAIS!$A$3:$A$17,$H$8)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0</v>
      </c>
      <c r="H16" s="23">
        <f>SUM(H9:H15)</f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B8944-7837-4E75-AC2C-1B13399F6DC1}">
  <dimension ref="A1:I18"/>
  <sheetViews>
    <sheetView zoomScale="50" zoomScaleNormal="50" workbookViewId="0">
      <selection activeCell="AJ42" sqref="AI41:AJ4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TEXT(PERCENTUAIS!AD1,"0")</f>
        <v>QUESTÃO27</v>
      </c>
    </row>
    <row r="2" spans="1:9" x14ac:dyDescent="0.2">
      <c r="A2" s="41" t="str">
        <f>HLOOKUP(A1,PERCENTUAIS!$D$1:$KT$2,2,FALSE)</f>
        <v>Condições estruturais que disponho para a realização das atividades remotas: [Espaço físico]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($G9+$F9+$E9)/$I$16</f>
        <v>0</v>
      </c>
      <c r="C9" s="35">
        <f>$H9/$I$16</f>
        <v>0.4</v>
      </c>
      <c r="D9" s="35">
        <f>B9+C9</f>
        <v>0.4</v>
      </c>
      <c r="E9" s="18">
        <f>COUNTIFS(PERCENTUAIS!$AD$3:$AD$17,$A9,PERCENTUAIS!$A$3:$A$17,$E$8)</f>
        <v>0</v>
      </c>
      <c r="F9" s="18">
        <f>COUNTIFS(PERCENTUAIS!$AD$3:$AD$17,$A9,PERCENTUAIS!$A$3:$A$17,$F$8)</f>
        <v>0</v>
      </c>
      <c r="G9" s="18">
        <f>COUNTIFS(PERCENTUAIS!$AD$3:$AD$17,$A9,PERCENTUAIS!$A$3:$A$17,$G$8)</f>
        <v>0</v>
      </c>
      <c r="H9" s="18">
        <f>COUNTIFS(PERCENTUAIS!$AD$3:$AD$17,$A9,PERCENTUAIS!$A$3:$A$17,$H$8)</f>
        <v>6</v>
      </c>
      <c r="I9" s="19"/>
    </row>
    <row r="10" spans="1:9" x14ac:dyDescent="0.2">
      <c r="A10" s="4" t="s">
        <v>51</v>
      </c>
      <c r="B10" s="35">
        <f t="shared" ref="B10:B15" si="0">($G10+$F10+$E10)/$I$16</f>
        <v>0</v>
      </c>
      <c r="C10" s="35">
        <f t="shared" ref="C10:C15" si="1">$H10/$I$16</f>
        <v>0.33333333333333331</v>
      </c>
      <c r="D10" s="35">
        <f t="shared" ref="D10:D15" si="2">B10+C10</f>
        <v>0.33333333333333331</v>
      </c>
      <c r="E10" s="18">
        <f>COUNTIFS(PERCENTUAIS!$AD$3:$AD$17,$A10,PERCENTUAIS!$A$3:$A$17,$E$8)</f>
        <v>0</v>
      </c>
      <c r="F10" s="18">
        <f>COUNTIFS(PERCENTUAIS!$AD$3:$AD$17,$A10,PERCENTUAIS!$A$3:$A$17,$F$8)</f>
        <v>0</v>
      </c>
      <c r="G10" s="18">
        <f>COUNTIFS(PERCENTUAIS!$AD$3:$AD$17,$A10,PERCENTUAIS!$A$3:$A$17,$G$8)</f>
        <v>0</v>
      </c>
      <c r="H10" s="18">
        <f>COUNTIFS(PERCENTUAIS!$AD$3:$AD$17,$A10,PERCENTUAIS!$A$3:$A$17,$H$8)</f>
        <v>5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0.13333333333333333</v>
      </c>
      <c r="D11" s="35">
        <f t="shared" si="2"/>
        <v>0.13333333333333333</v>
      </c>
      <c r="E11" s="18">
        <f>COUNTIFS(PERCENTUAIS!$AD$3:$AD$17,$A11,PERCENTUAIS!$A$3:$A$17,$E$8)</f>
        <v>0</v>
      </c>
      <c r="F11" s="18">
        <f>COUNTIFS(PERCENTUAIS!$AD$3:$AD$17,$A11,PERCENTUAIS!$A$3:$A$17,$F$8)</f>
        <v>0</v>
      </c>
      <c r="G11" s="18">
        <f>COUNTIFS(PERCENTUAIS!$AD$3:$AD$17,$A11,PERCENTUAIS!$A$3:$A$17,$G$8)</f>
        <v>0</v>
      </c>
      <c r="H11" s="18">
        <f>COUNTIFS(PERCENTUAIS!$AD$3:$AD$17,$A11,PERCENTUAIS!$A$3:$A$17,$H$8)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0.13333333333333333</v>
      </c>
      <c r="D12" s="35">
        <f t="shared" si="2"/>
        <v>0.13333333333333333</v>
      </c>
      <c r="E12" s="18">
        <f>COUNTIFS(PERCENTUAIS!$AD$3:$AD$17,$A12,PERCENTUAIS!$A$3:$A$17,$E$8)</f>
        <v>0</v>
      </c>
      <c r="F12" s="18">
        <f>COUNTIFS(PERCENTUAIS!$AD$3:$AD$17,$A12,PERCENTUAIS!$A$3:$A$17,$F$8)</f>
        <v>0</v>
      </c>
      <c r="G12" s="18">
        <f>COUNTIFS(PERCENTUAIS!$AD$3:$AD$17,$A12,PERCENTUAIS!$A$3:$A$17,$G$8)</f>
        <v>0</v>
      </c>
      <c r="H12" s="18">
        <f>COUNTIFS(PERCENTUAIS!$AD$3:$AD$17,$A12,PERCENTUAIS!$A$3:$A$17,$H$8)</f>
        <v>2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COUNTIFS(PERCENTUAIS!$AD$3:$AD$17,$A13,PERCENTUAIS!$A$3:$A$17,$E$8)</f>
        <v>0</v>
      </c>
      <c r="F13" s="18">
        <f>COUNTIFS(PERCENTUAIS!$AD$3:$AD$17,$A13,PERCENTUAIS!$A$3:$A$17,$F$8)</f>
        <v>0</v>
      </c>
      <c r="G13" s="18">
        <f>COUNTIFS(PERCENTUAIS!$AD$3:$AD$17,$A13,PERCENTUAIS!$A$3:$A$17,$G$8)</f>
        <v>0</v>
      </c>
      <c r="H13" s="18">
        <f>COUNTIFS(PERCENTUAIS!$AD$3:$AD$17,$A13,PERCENTUAIS!$A$3:$A$17,$H$8)</f>
        <v>0</v>
      </c>
      <c r="I13" s="22"/>
    </row>
    <row r="14" spans="1:9" x14ac:dyDescent="0.2">
      <c r="A14" s="4" t="s">
        <v>55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COUNTIFS(PERCENTUAIS!$AD$3:$AD$17,$A14,PERCENTUAIS!$A$3:$A$17,$E$8)</f>
        <v>0</v>
      </c>
      <c r="F14" s="18">
        <f>COUNTIFS(PERCENTUAIS!$AD$3:$AD$17,$A14,PERCENTUAIS!$A$3:$A$17,$F$8)</f>
        <v>0</v>
      </c>
      <c r="G14" s="18">
        <f>COUNTIFS(PERCENTUAIS!$AD$3:$AD$17,$A14,PERCENTUAIS!$A$3:$A$17,$G$8)</f>
        <v>0</v>
      </c>
      <c r="H14" s="18">
        <f>COUNTIFS(PERCENTUAIS!$AD$3:$AD$17,$A14,PERCENTUAIS!$A$3:$A$17,$H$8)</f>
        <v>0</v>
      </c>
      <c r="I14" s="22"/>
    </row>
    <row r="15" spans="1:9" x14ac:dyDescent="0.2">
      <c r="A15" s="4" t="s">
        <v>52</v>
      </c>
      <c r="B15" s="35">
        <f t="shared" si="0"/>
        <v>0</v>
      </c>
      <c r="C15" s="35">
        <f t="shared" si="1"/>
        <v>0</v>
      </c>
      <c r="D15" s="35">
        <f t="shared" si="2"/>
        <v>0</v>
      </c>
      <c r="E15" s="18">
        <f>COUNTIFS(PERCENTUAIS!$AD$3:$AD$17,$A15,PERCENTUAIS!$A$3:$A$17,$E$8)</f>
        <v>0</v>
      </c>
      <c r="F15" s="18">
        <f>COUNTIFS(PERCENTUAIS!$AD$3:$AD$17,$A15,PERCENTUAIS!$A$3:$A$17,$F$8)</f>
        <v>0</v>
      </c>
      <c r="G15" s="18">
        <f>COUNTIFS(PERCENTUAIS!$AD$3:$AD$17,$A15,PERCENTUAIS!$A$3:$A$17,$G$8)</f>
        <v>0</v>
      </c>
      <c r="H15" s="18">
        <f>COUNTIFS(PERCENTUAIS!$AD$3:$AD$17,$A15,PERCENTUAIS!$A$3:$A$17,$H$8)</f>
        <v>0</v>
      </c>
      <c r="I15" s="25"/>
    </row>
    <row r="16" spans="1:9" x14ac:dyDescent="0.2">
      <c r="E16" s="23">
        <f>SUM(E9:E15)</f>
        <v>0</v>
      </c>
      <c r="F16" s="23">
        <f t="shared" ref="F16:G16" si="3">SUM(F9:F15)</f>
        <v>0</v>
      </c>
      <c r="G16" s="23">
        <f t="shared" si="3"/>
        <v>0</v>
      </c>
      <c r="H16" s="23">
        <f>SUM(H9:H15)</f>
        <v>15</v>
      </c>
      <c r="I16" s="24">
        <f>SUM(E16:H16)</f>
        <v>15</v>
      </c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E0F7-7D6A-423D-B525-C5492A76E3EC}">
  <dimension ref="A1:I17"/>
  <sheetViews>
    <sheetView zoomScale="50" zoomScaleNormal="50" workbookViewId="0">
      <selection activeCell="AJ40" sqref="AJ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TEXT(PERCENTUAIS!AE1,"0")</f>
        <v>QUESTÃO28</v>
      </c>
    </row>
    <row r="2" spans="1:9" x14ac:dyDescent="0.2">
      <c r="A2" s="41" t="str">
        <f>HLOOKUP(A1,PERCENTUAIS!$D$1:$KT$2,2,FALSE)</f>
        <v>Circunstâncias do ambiente no qual desempenho meu trabalho remoto: [Concentração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 t="shared" ref="B9:B14" si="0">($G9+$F9+$E9)/$I$15</f>
        <v>0</v>
      </c>
      <c r="C9" s="35">
        <f t="shared" ref="C9:C14" si="1">$H9/$I$15</f>
        <v>0.26666666666666666</v>
      </c>
      <c r="D9" s="35">
        <f>B9+C9</f>
        <v>0.26666666666666666</v>
      </c>
      <c r="E9" s="18">
        <f>COUNTIFS(PERCENTUAIS!$AE$3:$AE$17,$A9,PERCENTUAIS!$A$3:$A$17,$E$8)</f>
        <v>0</v>
      </c>
      <c r="F9" s="18">
        <f>COUNTIFS(PERCENTUAIS!$AE$3:$AE$17,$A9,PERCENTUAIS!$A$3:$A$17,$F$8)</f>
        <v>0</v>
      </c>
      <c r="G9" s="18">
        <f>COUNTIFS(PERCENTUAIS!$AE$3:$AE$17,$A9,PERCENTUAIS!$A$3:$A$17,$G$8)</f>
        <v>0</v>
      </c>
      <c r="H9" s="18">
        <f>COUNTIFS(PERCENTUAIS!$AE$3:$AE$17,$A9,PERCENTUAIS!$A$3:$A$17,$H$8)</f>
        <v>4</v>
      </c>
      <c r="I9" s="19"/>
    </row>
    <row r="10" spans="1:9" x14ac:dyDescent="0.2">
      <c r="A10" s="4" t="s">
        <v>51</v>
      </c>
      <c r="B10" s="35">
        <f t="shared" si="0"/>
        <v>0</v>
      </c>
      <c r="C10" s="35">
        <f t="shared" si="1"/>
        <v>0.53333333333333333</v>
      </c>
      <c r="D10" s="35">
        <f t="shared" ref="D10:D14" si="2">B10+C10</f>
        <v>0.53333333333333333</v>
      </c>
      <c r="E10" s="18">
        <f>COUNTIFS(PERCENTUAIS!$AE$3:$AE$17,$A10,PERCENTUAIS!$A$3:$A$17,$E$8)</f>
        <v>0</v>
      </c>
      <c r="F10" s="18">
        <f>COUNTIFS(PERCENTUAIS!$AE$3:$AE$17,$A10,PERCENTUAIS!$A$3:$A$17,$F$8)</f>
        <v>0</v>
      </c>
      <c r="G10" s="18">
        <f>COUNTIFS(PERCENTUAIS!$AE$3:$AE$17,$A10,PERCENTUAIS!$A$3:$A$17,$G$8)</f>
        <v>0</v>
      </c>
      <c r="H10" s="18">
        <f>COUNTIFS(PERCENTUAIS!$AE$3:$AE$17,$A10,PERCENTUAIS!$A$3:$A$17,$H$8)</f>
        <v>8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si="1"/>
        <v>0.2</v>
      </c>
      <c r="D11" s="35">
        <f t="shared" si="2"/>
        <v>0.2</v>
      </c>
      <c r="E11" s="18">
        <f>COUNTIFS(PERCENTUAIS!$AE$3:$AE$17,$A11,PERCENTUAIS!$A$3:$A$17,$E$8)</f>
        <v>0</v>
      </c>
      <c r="F11" s="18">
        <f>COUNTIFS(PERCENTUAIS!$AE$3:$AE$17,$A11,PERCENTUAIS!$A$3:$A$17,$F$8)</f>
        <v>0</v>
      </c>
      <c r="G11" s="18">
        <f>COUNTIFS(PERCENTUAIS!$AE$3:$AE$17,$A11,PERCENTUAIS!$A$3:$A$17,$G$8)</f>
        <v>0</v>
      </c>
      <c r="H11" s="18">
        <f>COUNTIFS(PERCENTUAIS!$AE$3:$AE$17,$A11,PERCENTUAIS!$A$3:$A$17,$H$8)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1"/>
        <v>0</v>
      </c>
      <c r="D12" s="35">
        <f t="shared" si="2"/>
        <v>0</v>
      </c>
      <c r="E12" s="18">
        <f>COUNTIFS(PERCENTUAIS!$AE$3:$AE$17,$A12,PERCENTUAIS!$A$3:$A$17,$E$8)</f>
        <v>0</v>
      </c>
      <c r="F12" s="18">
        <f>COUNTIFS(PERCENTUAIS!$AE$3:$AE$17,$A12,PERCENTUAIS!$A$3:$A$17,$F$8)</f>
        <v>0</v>
      </c>
      <c r="G12" s="18">
        <f>COUNTIFS(PERCENTUAIS!$AE$3:$AE$17,$A12,PERCENTUAIS!$A$3:$A$17,$G$8)</f>
        <v>0</v>
      </c>
      <c r="H12" s="18">
        <f>COUNTIFS(PERCENTUAIS!$AE$3:$AE$17,$A12,PERCENTUAIS!$A$3:$A$17,$H$8)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1"/>
        <v>0</v>
      </c>
      <c r="D13" s="35">
        <f t="shared" si="2"/>
        <v>0</v>
      </c>
      <c r="E13" s="18">
        <f>COUNTIFS(PERCENTUAIS!$AE$3:$AE$17,$A13,PERCENTUAIS!$A$3:$A$17,$E$8)</f>
        <v>0</v>
      </c>
      <c r="F13" s="18">
        <f>COUNTIFS(PERCENTUAIS!$AE$3:$AE$17,$A13,PERCENTUAIS!$A$3:$A$17,$F$8)</f>
        <v>0</v>
      </c>
      <c r="G13" s="18">
        <f>COUNTIFS(PERCENTUAIS!$AE$3:$AE$17,$A13,PERCENTUAIS!$A$3:$A$17,$G$8)</f>
        <v>0</v>
      </c>
      <c r="H13" s="18">
        <f>COUNTIFS(PERCENTUAIS!$AE$3:$AE$17,$A13,PERCENTUAIS!$A$3:$A$17,$H$8)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1"/>
        <v>0</v>
      </c>
      <c r="D14" s="35">
        <f t="shared" si="2"/>
        <v>0</v>
      </c>
      <c r="E14" s="18">
        <f>COUNTIFS(PERCENTUAIS!$AE$3:$AE$17,$A14,PERCENTUAIS!$A$3:$A$17,$E$8)</f>
        <v>0</v>
      </c>
      <c r="F14" s="18">
        <f>COUNTIFS(PERCENTUAIS!$AE$3:$AE$17,$A14,PERCENTUAIS!$A$3:$A$17,$F$8)</f>
        <v>0</v>
      </c>
      <c r="G14" s="18">
        <f>COUNTIFS(PERCENTUAIS!$AE$3:$AE$17,$A14,PERCENTUAIS!$A$3:$A$17,$G$8)</f>
        <v>0</v>
      </c>
      <c r="H14" s="18">
        <f>COUNTIFS(PERCENTUAIS!$AE$3:$AE$17,$A14,PERCENTUAIS!$A$3:$A$17,$H$8)</f>
        <v>0</v>
      </c>
      <c r="I14" s="25"/>
    </row>
    <row r="15" spans="1:9" x14ac:dyDescent="0.2">
      <c r="E15" s="23">
        <f>SUM(E9:E14)</f>
        <v>0</v>
      </c>
      <c r="F15" s="23">
        <f>SUM(F9:F14)</f>
        <v>0</v>
      </c>
      <c r="G15" s="23">
        <f>SUM(G9:G14)</f>
        <v>0</v>
      </c>
      <c r="H15" s="23">
        <f>SUM(H9:H14)</f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91D22-BAC7-499B-BBB0-560BA1836557}">
  <dimension ref="A1:I18"/>
  <sheetViews>
    <sheetView zoomScale="50" zoomScaleNormal="50" workbookViewId="0">
      <selection activeCell="AI38" sqref="AI38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TEXT(PERCENTUAIS!AF1,"0")</f>
        <v>QUESTÃO29</v>
      </c>
    </row>
    <row r="2" spans="1:9" x14ac:dyDescent="0.2">
      <c r="A2" s="41" t="str">
        <f>HLOOKUP(A1,PERCENTUAIS!$D$1:$KT$2,2,FALSE)</f>
        <v>Circunstâncias do ambiente no qual desempenho meu trabalho remoto: [Organização]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0.26666666666666666</v>
      </c>
      <c r="D9" s="35">
        <f>B9+C9</f>
        <v>0.26666666666666666</v>
      </c>
      <c r="E9" s="18">
        <f>COUNTIFS(PERCENTUAIS!$AF$3:$AF$17,$A9,PERCENTUAIS!$A$3:$A$17,$E$8)</f>
        <v>0</v>
      </c>
      <c r="F9" s="18">
        <f>COUNTIFS(PERCENTUAIS!$AF$3:$AF$17,$A9,PERCENTUAIS!$A$3:$A$17,$F$8)</f>
        <v>0</v>
      </c>
      <c r="G9" s="18">
        <f>COUNTIFS(PERCENTUAIS!$AF$3:$AF$17,$A9,PERCENTUAIS!$A$3:$A$17,$G$8)</f>
        <v>0</v>
      </c>
      <c r="H9" s="18">
        <f>COUNTIFS(PERCENTUAIS!$AF$3:$AF$17,$A9,PERCENTUAIS!$A$3:$A$17,$H$8)</f>
        <v>4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0.6</v>
      </c>
      <c r="D10" s="35">
        <f t="shared" ref="D10:D13" si="1">B10+C10</f>
        <v>0.6</v>
      </c>
      <c r="E10" s="18">
        <f>COUNTIFS(PERCENTUAIS!$AF$3:$AF$17,$A10,PERCENTUAIS!$A$3:$A$17,$E$8)</f>
        <v>0</v>
      </c>
      <c r="F10" s="18">
        <f>COUNTIFS(PERCENTUAIS!$AF$3:$AF$17,$A10,PERCENTUAIS!$A$3:$A$17,$F$8)</f>
        <v>0</v>
      </c>
      <c r="G10" s="18">
        <f>COUNTIFS(PERCENTUAIS!$AF$3:$AF$17,$A10,PERCENTUAIS!$A$3:$A$17,$G$8)</f>
        <v>0</v>
      </c>
      <c r="H10" s="18">
        <f>COUNTIFS(PERCENTUAIS!$AF$3:$AF$17,$A10,PERCENTUAIS!$A$3:$A$17,$H$8)</f>
        <v>9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0.13333333333333333</v>
      </c>
      <c r="D11" s="35">
        <f t="shared" si="1"/>
        <v>0.13333333333333333</v>
      </c>
      <c r="E11" s="18">
        <f>COUNTIFS(PERCENTUAIS!$AF$3:$AF$17,$A11,PERCENTUAIS!$A$3:$A$17,$E$8)</f>
        <v>0</v>
      </c>
      <c r="F11" s="18">
        <f>COUNTIFS(PERCENTUAIS!$AF$3:$AF$17,$A11,PERCENTUAIS!$A$3:$A$17,$F$8)</f>
        <v>0</v>
      </c>
      <c r="G11" s="18">
        <f>COUNTIFS(PERCENTUAIS!$AF$3:$AF$17,$A11,PERCENTUAIS!$A$3:$A$17,$G$8)</f>
        <v>0</v>
      </c>
      <c r="H11" s="18">
        <f>COUNTIFS(PERCENTUAIS!$AF$3:$AF$17,$A11,PERCENTUAIS!$A$3:$A$17,$H$8)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COUNTIFS(PERCENTUAIS!$AF$3:$AF$17,$A12,PERCENTUAIS!$A$3:$A$17,$E$8)</f>
        <v>0</v>
      </c>
      <c r="F12" s="18">
        <f>COUNTIFS(PERCENTUAIS!$AF$3:$AF$17,$A12,PERCENTUAIS!$A$3:$A$17,$F$8)</f>
        <v>0</v>
      </c>
      <c r="G12" s="18">
        <f>COUNTIFS(PERCENTUAIS!$AF$3:$AF$17,$A12,PERCENTUAIS!$A$3:$A$17,$G$8)</f>
        <v>0</v>
      </c>
      <c r="H12" s="18">
        <f>COUNTIFS(PERCENTUAIS!$AF$3:$AF$17,$A12,PERCENTUAIS!$A$3:$A$17,$H$8)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COUNTIFS(PERCENTUAIS!$AF$3:$AF$17,$A13,PERCENTUAIS!$A$3:$A$17,$E$8)</f>
        <v>0</v>
      </c>
      <c r="F13" s="18">
        <f>COUNTIFS(PERCENTUAIS!$AF$3:$AF$17,$A13,PERCENTUAIS!$A$3:$A$17,$F$8)</f>
        <v>0</v>
      </c>
      <c r="G13" s="18">
        <f>COUNTIFS(PERCENTUAIS!$AF$3:$AF$17,$A13,PERCENTUAIS!$A$3:$A$17,$G$8)</f>
        <v>0</v>
      </c>
      <c r="H13" s="18">
        <f>COUNTIFS(PERCENTUAIS!$AF$3:$AF$17,$A13,PERCENTUAIS!$A$3:$A$17,$H$8)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COUNTIFS(PERCENTUAIS!$AF$3:$AF$17,$A14,PERCENTUAIS!$A$3:$A$17,$E$8)</f>
        <v>0</v>
      </c>
      <c r="F14" s="18">
        <f>COUNTIFS(PERCENTUAIS!$AF$3:$AF$17,$A14,PERCENTUAIS!$A$3:$A$17,$F$8)</f>
        <v>0</v>
      </c>
      <c r="G14" s="18">
        <f>COUNTIFS(PERCENTUAIS!$AF$3:$AF$17,$A14,PERCENTUAIS!$A$3:$A$17,$G$8)</f>
        <v>0</v>
      </c>
      <c r="H14" s="18">
        <f>COUNTIFS(PERCENTUAIS!$AF$3:$AF$17,$A14,PERCENTUAIS!$A$3:$A$17,$H$8)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C48D4-E9D3-436C-A26A-967B3D933213}">
  <dimension ref="A1:I18"/>
  <sheetViews>
    <sheetView zoomScale="50" zoomScaleNormal="50" workbookViewId="0">
      <selection activeCell="AI33" sqref="AI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TEXT(PERCENTUAIS!AG1,"0")</f>
        <v>QUESTÃO30</v>
      </c>
    </row>
    <row r="2" spans="1:9" x14ac:dyDescent="0.2">
      <c r="A2" s="41" t="str">
        <f>HLOOKUP(A1,PERCENTUAIS!$D$1:$KT$2,2,FALSE)</f>
        <v>Circunstâncias do ambiente no qual desempenho meu trabalho remoto: [Motivação]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0.33333333333333331</v>
      </c>
      <c r="D9" s="35">
        <f>B9+C9</f>
        <v>0.33333333333333331</v>
      </c>
      <c r="E9" s="18">
        <f>COUNTIFS(PERCENTUAIS!$AG$3:$AG$17,$A9,PERCENTUAIS!$A$3:$A$17,$E$8)</f>
        <v>0</v>
      </c>
      <c r="F9" s="18">
        <f>COUNTIFS(PERCENTUAIS!$AG$3:$AG$17,$A9,PERCENTUAIS!$A$3:$A$17,$F$8)</f>
        <v>0</v>
      </c>
      <c r="G9" s="18">
        <f>COUNTIFS(PERCENTUAIS!$AG$3:$AG$17,$A9,PERCENTUAIS!$A$3:$A$17,$G$8)</f>
        <v>0</v>
      </c>
      <c r="H9" s="18">
        <f>COUNTIFS(PERCENTUAIS!$AG$3:$AG$17,$A9,PERCENTUAIS!$A$3:$A$17,$H$8)</f>
        <v>5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0.26666666666666666</v>
      </c>
      <c r="D10" s="35">
        <f t="shared" ref="D10:D13" si="1">B10+C10</f>
        <v>0.26666666666666666</v>
      </c>
      <c r="E10" s="18">
        <f>COUNTIFS(PERCENTUAIS!$AG$3:$AG$17,$A10,PERCENTUAIS!$A$3:$A$17,$E$8)</f>
        <v>0</v>
      </c>
      <c r="F10" s="18">
        <f>COUNTIFS(PERCENTUAIS!$AG$3:$AG$17,$A10,PERCENTUAIS!$A$3:$A$17,$F$8)</f>
        <v>0</v>
      </c>
      <c r="G10" s="18">
        <f>COUNTIFS(PERCENTUAIS!$AG$3:$AG$17,$A10,PERCENTUAIS!$A$3:$A$17,$G$8)</f>
        <v>0</v>
      </c>
      <c r="H10" s="18">
        <f>COUNTIFS(PERCENTUAIS!$AG$3:$AG$17,$A10,PERCENTUAIS!$A$3:$A$17,$H$8)</f>
        <v>4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0.33333333333333331</v>
      </c>
      <c r="D11" s="35">
        <f t="shared" si="1"/>
        <v>0.33333333333333331</v>
      </c>
      <c r="E11" s="18">
        <f>COUNTIFS(PERCENTUAIS!$AG$3:$AG$17,$A11,PERCENTUAIS!$A$3:$A$17,$E$8)</f>
        <v>0</v>
      </c>
      <c r="F11" s="18">
        <f>COUNTIFS(PERCENTUAIS!$AG$3:$AG$17,$A11,PERCENTUAIS!$A$3:$A$17,$F$8)</f>
        <v>0</v>
      </c>
      <c r="G11" s="18">
        <f>COUNTIFS(PERCENTUAIS!$AG$3:$AG$17,$A11,PERCENTUAIS!$A$3:$A$17,$G$8)</f>
        <v>0</v>
      </c>
      <c r="H11" s="18">
        <f>COUNTIFS(PERCENTUAIS!$AG$3:$AG$17,$A11,PERCENTUAIS!$A$3:$A$17,$H$8)</f>
        <v>5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COUNTIFS(PERCENTUAIS!$AG$3:$AG$17,$A12,PERCENTUAIS!$A$3:$A$17,$E$8)</f>
        <v>0</v>
      </c>
      <c r="F12" s="18">
        <f>COUNTIFS(PERCENTUAIS!$AG$3:$AG$17,$A12,PERCENTUAIS!$A$3:$A$17,$F$8)</f>
        <v>0</v>
      </c>
      <c r="G12" s="18">
        <f>COUNTIFS(PERCENTUAIS!$AG$3:$AG$17,$A12,PERCENTUAIS!$A$3:$A$17,$G$8)</f>
        <v>0</v>
      </c>
      <c r="H12" s="18">
        <f>COUNTIFS(PERCENTUAIS!$AG$3:$AG$17,$A12,PERCENTUAIS!$A$3:$A$17,$H$8)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6.6666666666666666E-2</v>
      </c>
      <c r="D13" s="35">
        <f t="shared" si="1"/>
        <v>6.6666666666666666E-2</v>
      </c>
      <c r="E13" s="18">
        <f>COUNTIFS(PERCENTUAIS!$AG$3:$AG$17,$A13,PERCENTUAIS!$A$3:$A$17,$E$8)</f>
        <v>0</v>
      </c>
      <c r="F13" s="18">
        <f>COUNTIFS(PERCENTUAIS!$AG$3:$AG$17,$A13,PERCENTUAIS!$A$3:$A$17,$F$8)</f>
        <v>0</v>
      </c>
      <c r="G13" s="18">
        <f>COUNTIFS(PERCENTUAIS!$AG$3:$AG$17,$A13,PERCENTUAIS!$A$3:$A$17,$G$8)</f>
        <v>0</v>
      </c>
      <c r="H13" s="18">
        <f>COUNTIFS(PERCENTUAIS!$AG$3:$AG$17,$A13,PERCENTUAIS!$A$3:$A$17,$H$8)</f>
        <v>1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COUNTIFS(PERCENTUAIS!$AG$3:$AG$17,$A14,PERCENTUAIS!$A$3:$A$17,$E$8)</f>
        <v>0</v>
      </c>
      <c r="F14" s="18">
        <f>COUNTIFS(PERCENTUAIS!$AG$3:$AG$17,$A14,PERCENTUAIS!$A$3:$A$17,$F$8)</f>
        <v>0</v>
      </c>
      <c r="G14" s="18">
        <f>COUNTIFS(PERCENTUAIS!$AG$3:$AG$17,$A14,PERCENTUAIS!$A$3:$A$17,$G$8)</f>
        <v>0</v>
      </c>
      <c r="H14" s="18">
        <f>COUNTIFS(PERCENTUAIS!$AG$3:$AG$17,$A14,PERCENTUAIS!$A$3:$A$17,$H$8)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8241-2BFB-4D23-89D1-1674D586D002}">
  <dimension ref="A1:I18"/>
  <sheetViews>
    <sheetView zoomScale="50" zoomScaleNormal="50" workbookViewId="0">
      <selection activeCell="AH33" sqref="AH3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TEXT(PERCENTUAIS!AH1,"0")</f>
        <v>QUESTÃO31</v>
      </c>
    </row>
    <row r="2" spans="1:9" x14ac:dyDescent="0.2">
      <c r="A2" s="41" t="str">
        <f>HLOOKUP(A1,PERCENTUAIS!$D$1:$KT$2,2,FALSE)</f>
        <v>Circunstâncias do ambiente no qual desempenho meu trabalho remoto: [Saúde psicológica]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0.33333333333333331</v>
      </c>
      <c r="D9" s="35">
        <f>B9+C9</f>
        <v>0.33333333333333331</v>
      </c>
      <c r="E9" s="18">
        <f>COUNTIFS(PERCENTUAIS!$AH$3:$AH$17,$A9,PERCENTUAIS!$A$3:$A$17,$E$8)</f>
        <v>0</v>
      </c>
      <c r="F9" s="18">
        <f>COUNTIFS(PERCENTUAIS!$AH$3:$AH$17,$A9,PERCENTUAIS!$A$3:$A$17,$F$8)</f>
        <v>0</v>
      </c>
      <c r="G9" s="18">
        <f>COUNTIFS(PERCENTUAIS!$AH$3:$AH$17,$A9,PERCENTUAIS!$A$3:$A$17,$G$8)</f>
        <v>0</v>
      </c>
      <c r="H9" s="18">
        <f>COUNTIFS(PERCENTUAIS!$AH$3:$AH$17,$A9,PERCENTUAIS!$A$3:$A$17,$H$8)</f>
        <v>5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0.26666666666666666</v>
      </c>
      <c r="D10" s="35">
        <f t="shared" ref="D10:D13" si="1">B10+C10</f>
        <v>0.26666666666666666</v>
      </c>
      <c r="E10" s="18">
        <f>COUNTIFS(PERCENTUAIS!$AH$3:$AH$17,$A10,PERCENTUAIS!$A$3:$A$17,$E$8)</f>
        <v>0</v>
      </c>
      <c r="F10" s="18">
        <f>COUNTIFS(PERCENTUAIS!$AH$3:$AH$17,$A10,PERCENTUAIS!$A$3:$A$17,$F$8)</f>
        <v>0</v>
      </c>
      <c r="G10" s="18">
        <f>COUNTIFS(PERCENTUAIS!$AH$3:$AH$17,$A10,PERCENTUAIS!$A$3:$A$17,$G$8)</f>
        <v>0</v>
      </c>
      <c r="H10" s="18">
        <f>COUNTIFS(PERCENTUAIS!$AH$3:$AH$17,$A10,PERCENTUAIS!$A$3:$A$17,$H$8)</f>
        <v>4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0.2</v>
      </c>
      <c r="D11" s="35">
        <f t="shared" si="1"/>
        <v>0.2</v>
      </c>
      <c r="E11" s="18">
        <f>COUNTIFS(PERCENTUAIS!$AH$3:$AH$17,$A11,PERCENTUAIS!$A$3:$A$17,$E$8)</f>
        <v>0</v>
      </c>
      <c r="F11" s="18">
        <f>COUNTIFS(PERCENTUAIS!$AH$3:$AH$17,$A11,PERCENTUAIS!$A$3:$A$17,$F$8)</f>
        <v>0</v>
      </c>
      <c r="G11" s="18">
        <f>COUNTIFS(PERCENTUAIS!$AH$3:$AH$17,$A11,PERCENTUAIS!$A$3:$A$17,$G$8)</f>
        <v>0</v>
      </c>
      <c r="H11" s="18">
        <f>COUNTIFS(PERCENTUAIS!$AH$3:$AH$17,$A11,PERCENTUAIS!$A$3:$A$17,$H$8)</f>
        <v>3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0.13333333333333333</v>
      </c>
      <c r="D12" s="35">
        <f t="shared" si="1"/>
        <v>0.13333333333333333</v>
      </c>
      <c r="E12" s="18">
        <f>COUNTIFS(PERCENTUAIS!$AH$3:$AH$17,$A12,PERCENTUAIS!$A$3:$A$17,$E$8)</f>
        <v>0</v>
      </c>
      <c r="F12" s="18">
        <f>COUNTIFS(PERCENTUAIS!$AH$3:$AH$17,$A12,PERCENTUAIS!$A$3:$A$17,$F$8)</f>
        <v>0</v>
      </c>
      <c r="G12" s="18">
        <f>COUNTIFS(PERCENTUAIS!$AH$3:$AH$17,$A12,PERCENTUAIS!$A$3:$A$17,$G$8)</f>
        <v>0</v>
      </c>
      <c r="H12" s="18">
        <f>COUNTIFS(PERCENTUAIS!$AH$3:$AH$17,$A12,PERCENTUAIS!$A$3:$A$17,$H$8)</f>
        <v>2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6.6666666666666666E-2</v>
      </c>
      <c r="D13" s="35">
        <f t="shared" si="1"/>
        <v>6.6666666666666666E-2</v>
      </c>
      <c r="E13" s="18">
        <f>COUNTIFS(PERCENTUAIS!$AH$3:$AH$17,$A13,PERCENTUAIS!$A$3:$A$17,$E$8)</f>
        <v>0</v>
      </c>
      <c r="F13" s="18">
        <f>COUNTIFS(PERCENTUAIS!$AH$3:$AH$17,$A13,PERCENTUAIS!$A$3:$A$17,$F$8)</f>
        <v>0</v>
      </c>
      <c r="G13" s="18">
        <f>COUNTIFS(PERCENTUAIS!$AH$3:$AH$17,$A13,PERCENTUAIS!$A$3:$A$17,$G$8)</f>
        <v>0</v>
      </c>
      <c r="H13" s="18">
        <f>COUNTIFS(PERCENTUAIS!$AH$3:$AH$17,$A13,PERCENTUAIS!$A$3:$A$17,$H$8)</f>
        <v>1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COUNTIFS(PERCENTUAIS!$AH$3:$AH$17,$A14,PERCENTUAIS!$A$3:$A$17,$E$8)</f>
        <v>0</v>
      </c>
      <c r="F14" s="18">
        <f>COUNTIFS(PERCENTUAIS!$AH$3:$AH$17,$A14,PERCENTUAIS!$A$3:$A$17,$F$8)</f>
        <v>0</v>
      </c>
      <c r="G14" s="18">
        <f>COUNTIFS(PERCENTUAIS!$AH$3:$AH$17,$A14,PERCENTUAIS!$A$3:$A$17,$G$8)</f>
        <v>0</v>
      </c>
      <c r="H14" s="18">
        <f>COUNTIFS(PERCENTUAIS!$AH$3:$AH$17,$A14,PERCENTUAIS!$A$3:$A$17,$H$8)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7163E-D8CF-4265-A70D-92E01D816825}">
  <dimension ref="A1:I18"/>
  <sheetViews>
    <sheetView zoomScale="50" zoomScaleNormal="50" workbookViewId="0">
      <selection activeCell="AG34" sqref="AG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TEXT(PERCENTUAIS!AI1,"0")</f>
        <v>QUESTÃO32</v>
      </c>
    </row>
    <row r="2" spans="1:9" x14ac:dyDescent="0.2">
      <c r="A2" s="41" t="str">
        <f>HLOOKUP(A1,PERCENTUAIS!$D$1:$KT$2,2,FALSE)</f>
        <v>Circunstâncias do ambiente no qual desempenho meu trabalho remoto: [Saúde física]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0.26666666666666666</v>
      </c>
      <c r="D9" s="35">
        <f>B9+C9</f>
        <v>0.26666666666666666</v>
      </c>
      <c r="E9" s="18">
        <f>COUNTIFS(PERCENTUAIS!$AI$3:$AI$17,$A9,PERCENTUAIS!$A$3:$A$17,$E$8)</f>
        <v>0</v>
      </c>
      <c r="F9" s="18">
        <f>COUNTIFS(PERCENTUAIS!$AI$3:$AI$17,$A9,PERCENTUAIS!$A$3:$A$17,$F$8)</f>
        <v>0</v>
      </c>
      <c r="G9" s="18">
        <f>COUNTIFS(PERCENTUAIS!$AI$3:$AI$17,$A9,PERCENTUAIS!$A$3:$A$17,$G$8)</f>
        <v>0</v>
      </c>
      <c r="H9" s="18">
        <f>COUNTIFS(PERCENTUAIS!$AI$3:$AI$17,$A9,PERCENTUAIS!$A$3:$A$17,$H$8)</f>
        <v>4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0.46666666666666667</v>
      </c>
      <c r="D10" s="35">
        <f t="shared" ref="D10:D13" si="1">B10+C10</f>
        <v>0.46666666666666667</v>
      </c>
      <c r="E10" s="18">
        <f>COUNTIFS(PERCENTUAIS!$AI$3:$AI$17,$A10,PERCENTUAIS!$A$3:$A$17,$E$8)</f>
        <v>0</v>
      </c>
      <c r="F10" s="18">
        <f>COUNTIFS(PERCENTUAIS!$AI$3:$AI$17,$A10,PERCENTUAIS!$A$3:$A$17,$F$8)</f>
        <v>0</v>
      </c>
      <c r="G10" s="18">
        <f>COUNTIFS(PERCENTUAIS!$AI$3:$AI$17,$A10,PERCENTUAIS!$A$3:$A$17,$G$8)</f>
        <v>0</v>
      </c>
      <c r="H10" s="18">
        <f>COUNTIFS(PERCENTUAIS!$AI$3:$AI$17,$A10,PERCENTUAIS!$A$3:$A$17,$H$8)</f>
        <v>7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0.26666666666666666</v>
      </c>
      <c r="D11" s="35">
        <f t="shared" si="1"/>
        <v>0.26666666666666666</v>
      </c>
      <c r="E11" s="18">
        <f>COUNTIFS(PERCENTUAIS!$AI$3:$AI$17,$A11,PERCENTUAIS!$A$3:$A$17,$E$8)</f>
        <v>0</v>
      </c>
      <c r="F11" s="18">
        <f>COUNTIFS(PERCENTUAIS!$AI$3:$AI$17,$A11,PERCENTUAIS!$A$3:$A$17,$F$8)</f>
        <v>0</v>
      </c>
      <c r="G11" s="18">
        <f>COUNTIFS(PERCENTUAIS!$AI$3:$AI$17,$A11,PERCENTUAIS!$A$3:$A$17,$G$8)</f>
        <v>0</v>
      </c>
      <c r="H11" s="18">
        <f>COUNTIFS(PERCENTUAIS!$AI$3:$AI$17,$A11,PERCENTUAIS!$A$3:$A$17,$H$8)</f>
        <v>4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COUNTIFS(PERCENTUAIS!$AI$3:$AI$17,$A12,PERCENTUAIS!$A$3:$A$17,$E$8)</f>
        <v>0</v>
      </c>
      <c r="F12" s="18">
        <f>COUNTIFS(PERCENTUAIS!$AI$3:$AI$17,$A12,PERCENTUAIS!$A$3:$A$17,$F$8)</f>
        <v>0</v>
      </c>
      <c r="G12" s="18">
        <f>COUNTIFS(PERCENTUAIS!$AI$3:$AI$17,$A12,PERCENTUAIS!$A$3:$A$17,$G$8)</f>
        <v>0</v>
      </c>
      <c r="H12" s="18">
        <f>COUNTIFS(PERCENTUAIS!$AI$3:$AI$17,$A12,PERCENTUAIS!$A$3:$A$17,$H$8)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COUNTIFS(PERCENTUAIS!$AI$3:$AI$17,$A13,PERCENTUAIS!$A$3:$A$17,$E$8)</f>
        <v>0</v>
      </c>
      <c r="F13" s="18">
        <f>COUNTIFS(PERCENTUAIS!$AI$3:$AI$17,$A13,PERCENTUAIS!$A$3:$A$17,$F$8)</f>
        <v>0</v>
      </c>
      <c r="G13" s="18">
        <f>COUNTIFS(PERCENTUAIS!$AI$3:$AI$17,$A13,PERCENTUAIS!$A$3:$A$17,$G$8)</f>
        <v>0</v>
      </c>
      <c r="H13" s="18">
        <f>COUNTIFS(PERCENTUAIS!$AI$3:$AI$17,$A13,PERCENTUAIS!$A$3:$A$17,$H$8)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COUNTIFS(PERCENTUAIS!$AI$3:$AI$17,$A14,PERCENTUAIS!$A$3:$A$17,$E$8)</f>
        <v>0</v>
      </c>
      <c r="F14" s="18">
        <f>COUNTIFS(PERCENTUAIS!$AI$3:$AI$17,$A14,PERCENTUAIS!$A$3:$A$17,$F$8)</f>
        <v>0</v>
      </c>
      <c r="G14" s="18">
        <f>COUNTIFS(PERCENTUAIS!$AI$3:$AI$17,$A14,PERCENTUAIS!$A$3:$A$17,$G$8)</f>
        <v>0</v>
      </c>
      <c r="H14" s="18">
        <f>COUNTIFS(PERCENTUAIS!$AI$3:$AI$17,$A14,PERCENTUAIS!$A$3:$A$17,$H$8)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4DA9F-2B91-4ECE-8EFE-C72D5FE2DFF2}">
  <dimension ref="A1:I18"/>
  <sheetViews>
    <sheetView zoomScale="50" zoomScaleNormal="50" workbookViewId="0">
      <selection activeCell="AH30" sqref="AH3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TEXT(PERCENTUAIS!AJ1,"0")</f>
        <v>QUESTÃO33</v>
      </c>
    </row>
    <row r="2" spans="1:9" x14ac:dyDescent="0.2">
      <c r="A2" s="41" t="str">
        <f>HLOOKUP(A1,PERCENTUAIS!$D$1:$KT$2,2,FALSE)</f>
        <v>Circunstâncias do ambiente no qual desempenho meu trabalho remoto: [Apoio familiar]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0.66666666666666663</v>
      </c>
      <c r="D9" s="35">
        <f>B9+C9</f>
        <v>0.66666666666666663</v>
      </c>
      <c r="E9" s="18">
        <f>COUNTIFS(PERCENTUAIS!$AJ$3:$AJ$17,$A9,PERCENTUAIS!$A$3:$A$17,$E$8)</f>
        <v>0</v>
      </c>
      <c r="F9" s="18">
        <f>COUNTIFS(PERCENTUAIS!$AJ$3:$AJ$17,$A9,PERCENTUAIS!$A$3:$A$17,$F$8)</f>
        <v>0</v>
      </c>
      <c r="G9" s="18">
        <f>COUNTIFS(PERCENTUAIS!$AJ$3:$AJ$17,$A9,PERCENTUAIS!$A$3:$A$17,$G$8)</f>
        <v>0</v>
      </c>
      <c r="H9" s="18">
        <f>COUNTIFS(PERCENTUAIS!$AJ$3:$AJ$17,$A9,PERCENTUAIS!$A$3:$A$17,$H$8)</f>
        <v>10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0.2</v>
      </c>
      <c r="D10" s="35">
        <f t="shared" ref="D10:D13" si="1">B10+C10</f>
        <v>0.2</v>
      </c>
      <c r="E10" s="18">
        <f>COUNTIFS(PERCENTUAIS!$AJ$3:$AJ$17,$A10,PERCENTUAIS!$A$3:$A$17,$E$8)</f>
        <v>0</v>
      </c>
      <c r="F10" s="18">
        <f>COUNTIFS(PERCENTUAIS!$AJ$3:$AJ$17,$A10,PERCENTUAIS!$A$3:$A$17,$F$8)</f>
        <v>0</v>
      </c>
      <c r="G10" s="18">
        <f>COUNTIFS(PERCENTUAIS!$AJ$3:$AJ$17,$A10,PERCENTUAIS!$A$3:$A$17,$G$8)</f>
        <v>0</v>
      </c>
      <c r="H10" s="18">
        <f>COUNTIFS(PERCENTUAIS!$AJ$3:$AJ$17,$A10,PERCENTUAIS!$A$3:$A$17,$H$8)</f>
        <v>3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6.6666666666666666E-2</v>
      </c>
      <c r="D11" s="35">
        <f t="shared" si="1"/>
        <v>6.6666666666666666E-2</v>
      </c>
      <c r="E11" s="18">
        <f>COUNTIFS(PERCENTUAIS!$AJ$3:$AJ$17,$A11,PERCENTUAIS!$A$3:$A$17,$E$8)</f>
        <v>0</v>
      </c>
      <c r="F11" s="18">
        <f>COUNTIFS(PERCENTUAIS!$AJ$3:$AJ$17,$A11,PERCENTUAIS!$A$3:$A$17,$F$8)</f>
        <v>0</v>
      </c>
      <c r="G11" s="18">
        <f>COUNTIFS(PERCENTUAIS!$AJ$3:$AJ$17,$A11,PERCENTUAIS!$A$3:$A$17,$G$8)</f>
        <v>0</v>
      </c>
      <c r="H11" s="18">
        <f>COUNTIFS(PERCENTUAIS!$AJ$3:$AJ$17,$A11,PERCENTUAIS!$A$3:$A$17,$H$8)</f>
        <v>1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0</v>
      </c>
      <c r="D12" s="35">
        <f t="shared" si="1"/>
        <v>0</v>
      </c>
      <c r="E12" s="18">
        <f>COUNTIFS(PERCENTUAIS!$AJ$3:$AJ$17,$A12,PERCENTUAIS!$A$3:$A$17,$E$8)</f>
        <v>0</v>
      </c>
      <c r="F12" s="18">
        <f>COUNTIFS(PERCENTUAIS!$AJ$3:$AJ$17,$A12,PERCENTUAIS!$A$3:$A$17,$F$8)</f>
        <v>0</v>
      </c>
      <c r="G12" s="18">
        <f>COUNTIFS(PERCENTUAIS!$AJ$3:$AJ$17,$A12,PERCENTUAIS!$A$3:$A$17,$G$8)</f>
        <v>0</v>
      </c>
      <c r="H12" s="18">
        <f>COUNTIFS(PERCENTUAIS!$AJ$3:$AJ$17,$A12,PERCENTUAIS!$A$3:$A$17,$H$8)</f>
        <v>0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COUNTIFS(PERCENTUAIS!$AJ$3:$AJ$17,$A13,PERCENTUAIS!$A$3:$A$17,$E$8)</f>
        <v>0</v>
      </c>
      <c r="F13" s="18">
        <f>COUNTIFS(PERCENTUAIS!$AJ$3:$AJ$17,$A13,PERCENTUAIS!$A$3:$A$17,$F$8)</f>
        <v>0</v>
      </c>
      <c r="G13" s="18">
        <f>COUNTIFS(PERCENTUAIS!$AJ$3:$AJ$17,$A13,PERCENTUAIS!$A$3:$A$17,$G$8)</f>
        <v>0</v>
      </c>
      <c r="H13" s="18">
        <f>COUNTIFS(PERCENTUAIS!$AJ$3:$AJ$17,$A13,PERCENTUAIS!$A$3:$A$17,$H$8)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6.6666666666666666E-2</v>
      </c>
      <c r="D14" s="35">
        <f>B14+C14</f>
        <v>6.6666666666666666E-2</v>
      </c>
      <c r="E14" s="18">
        <f>COUNTIFS(PERCENTUAIS!$AJ$3:$AJ$17,$A14,PERCENTUAIS!$A$3:$A$17,$E$8)</f>
        <v>0</v>
      </c>
      <c r="F14" s="18">
        <f>COUNTIFS(PERCENTUAIS!$AJ$3:$AJ$17,$A14,PERCENTUAIS!$A$3:$A$17,$F$8)</f>
        <v>0</v>
      </c>
      <c r="G14" s="18">
        <f>COUNTIFS(PERCENTUAIS!$AJ$3:$AJ$17,$A14,PERCENTUAIS!$A$3:$A$17,$G$8)</f>
        <v>0</v>
      </c>
      <c r="H14" s="18">
        <f>COUNTIFS(PERCENTUAIS!$AJ$3:$AJ$17,$A14,PERCENTUAIS!$A$3:$A$17,$H$8)</f>
        <v>1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446B9-FC4F-4E6F-B4A3-5E5E93D97683}">
  <dimension ref="A1:I18"/>
  <sheetViews>
    <sheetView topLeftCell="K2" zoomScale="80" zoomScaleNormal="80" workbookViewId="0">
      <selection activeCell="AI32" sqref="AI32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TEXT(PERCENTUAIS!AK1,"0")</f>
        <v>QUESTÃO34</v>
      </c>
    </row>
    <row r="2" spans="1:9" x14ac:dyDescent="0.2">
      <c r="A2" s="41" t="str">
        <f>HLOOKUP(A1,PERCENTUAIS!$D$1:$KT$2,2,FALSE)</f>
        <v>Circunstâncias do ambiente no qual desempenho meu trabalho remoto: [Adaptação  à  modalidade de trabalho]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62</v>
      </c>
      <c r="B9" s="35">
        <f>($G9+$F9+$E9)/$I$15</f>
        <v>0</v>
      </c>
      <c r="C9" s="35">
        <f>$H9/$I$15</f>
        <v>0.46666666666666667</v>
      </c>
      <c r="D9" s="35">
        <f>B9+C9</f>
        <v>0.46666666666666667</v>
      </c>
      <c r="E9" s="18">
        <f>COUNTIFS(PERCENTUAIS!$AK$3:$AK$17,$A9,PERCENTUAIS!$A$3:$A$17,$E$8)</f>
        <v>0</v>
      </c>
      <c r="F9" s="18">
        <f>COUNTIFS(PERCENTUAIS!$AK$3:$AK$17,$A9,PERCENTUAIS!$A$3:$A$17,$F$8)</f>
        <v>0</v>
      </c>
      <c r="G9" s="18">
        <f>COUNTIFS(PERCENTUAIS!$AK$3:$AK$17,$A9,PERCENTUAIS!$A$3:$A$17,$G$8)</f>
        <v>0</v>
      </c>
      <c r="H9" s="18">
        <f>COUNTIFS(PERCENTUAIS!$AK$3:$AK$17,$A9,PERCENTUAIS!$A$3:$A$17,$H$8)</f>
        <v>7</v>
      </c>
      <c r="I9" s="19"/>
    </row>
    <row r="10" spans="1:9" x14ac:dyDescent="0.2">
      <c r="A10" s="4" t="s">
        <v>51</v>
      </c>
      <c r="B10" s="35">
        <f t="shared" ref="B10:B14" si="0">($G10+$F10+$E10)/$I$15</f>
        <v>0</v>
      </c>
      <c r="C10" s="35">
        <f>$H10/$I$15</f>
        <v>0.33333333333333331</v>
      </c>
      <c r="D10" s="35">
        <f t="shared" ref="D10:D13" si="1">B10+C10</f>
        <v>0.33333333333333331</v>
      </c>
      <c r="E10" s="18">
        <f>COUNTIFS(PERCENTUAIS!$AK$3:$AK$17,$A10,PERCENTUAIS!$A$3:$A$17,$E$8)</f>
        <v>0</v>
      </c>
      <c r="F10" s="18">
        <f>COUNTIFS(PERCENTUAIS!$AK$3:$AK$17,$A10,PERCENTUAIS!$A$3:$A$17,$F$8)</f>
        <v>0</v>
      </c>
      <c r="G10" s="18">
        <f>COUNTIFS(PERCENTUAIS!$AK$3:$AK$17,$A10,PERCENTUAIS!$A$3:$A$17,$G$8)</f>
        <v>0</v>
      </c>
      <c r="H10" s="18">
        <f>COUNTIFS(PERCENTUAIS!$AK$3:$AK$17,$A10,PERCENTUAIS!$A$3:$A$17,$H$8)</f>
        <v>5</v>
      </c>
      <c r="I10" s="20"/>
    </row>
    <row r="11" spans="1:9" x14ac:dyDescent="0.2">
      <c r="A11" s="4" t="s">
        <v>49</v>
      </c>
      <c r="B11" s="35">
        <f t="shared" si="0"/>
        <v>0</v>
      </c>
      <c r="C11" s="35">
        <f t="shared" ref="C11:C14" si="2">$H11/$I$15</f>
        <v>0.13333333333333333</v>
      </c>
      <c r="D11" s="35">
        <f t="shared" si="1"/>
        <v>0.13333333333333333</v>
      </c>
      <c r="E11" s="18">
        <f>COUNTIFS(PERCENTUAIS!$AK$3:$AK$17,$A11,PERCENTUAIS!$A$3:$A$17,$E$8)</f>
        <v>0</v>
      </c>
      <c r="F11" s="18">
        <f>COUNTIFS(PERCENTUAIS!$AK$3:$AK$17,$A11,PERCENTUAIS!$A$3:$A$17,$F$8)</f>
        <v>0</v>
      </c>
      <c r="G11" s="18">
        <f>COUNTIFS(PERCENTUAIS!$AK$3:$AK$17,$A11,PERCENTUAIS!$A$3:$A$17,$G$8)</f>
        <v>0</v>
      </c>
      <c r="H11" s="18">
        <f>COUNTIFS(PERCENTUAIS!$AK$3:$AK$17,$A11,PERCENTUAIS!$A$3:$A$17,$H$8)</f>
        <v>2</v>
      </c>
      <c r="I11" s="21"/>
    </row>
    <row r="12" spans="1:9" x14ac:dyDescent="0.2">
      <c r="A12" s="4" t="s">
        <v>50</v>
      </c>
      <c r="B12" s="35">
        <f t="shared" si="0"/>
        <v>0</v>
      </c>
      <c r="C12" s="35">
        <f t="shared" si="2"/>
        <v>6.6666666666666666E-2</v>
      </c>
      <c r="D12" s="35">
        <f t="shared" si="1"/>
        <v>6.6666666666666666E-2</v>
      </c>
      <c r="E12" s="18">
        <f>COUNTIFS(PERCENTUAIS!$AK$3:$AK$17,$A12,PERCENTUAIS!$A$3:$A$17,$E$8)</f>
        <v>0</v>
      </c>
      <c r="F12" s="18">
        <f>COUNTIFS(PERCENTUAIS!$AK$3:$AK$17,$A12,PERCENTUAIS!$A$3:$A$17,$F$8)</f>
        <v>0</v>
      </c>
      <c r="G12" s="18">
        <f>COUNTIFS(PERCENTUAIS!$AK$3:$AK$17,$A12,PERCENTUAIS!$A$3:$A$17,$G$8)</f>
        <v>0</v>
      </c>
      <c r="H12" s="18">
        <f>COUNTIFS(PERCENTUAIS!$AK$3:$AK$17,$A12,PERCENTUAIS!$A$3:$A$17,$H$8)</f>
        <v>1</v>
      </c>
      <c r="I12" s="22"/>
    </row>
    <row r="13" spans="1:9" x14ac:dyDescent="0.2">
      <c r="A13" s="4" t="s">
        <v>69</v>
      </c>
      <c r="B13" s="35">
        <f t="shared" si="0"/>
        <v>0</v>
      </c>
      <c r="C13" s="35">
        <f t="shared" si="2"/>
        <v>0</v>
      </c>
      <c r="D13" s="35">
        <f t="shared" si="1"/>
        <v>0</v>
      </c>
      <c r="E13" s="18">
        <f>COUNTIFS(PERCENTUAIS!$AK$3:$AK$17,$A13,PERCENTUAIS!$A$3:$A$17,$E$8)</f>
        <v>0</v>
      </c>
      <c r="F13" s="18">
        <f>COUNTIFS(PERCENTUAIS!$AK$3:$AK$17,$A13,PERCENTUAIS!$A$3:$A$17,$F$8)</f>
        <v>0</v>
      </c>
      <c r="G13" s="18">
        <f>COUNTIFS(PERCENTUAIS!$AK$3:$AK$17,$A13,PERCENTUAIS!$A$3:$A$17,$G$8)</f>
        <v>0</v>
      </c>
      <c r="H13" s="18">
        <f>COUNTIFS(PERCENTUAIS!$AK$3:$AK$17,$A13,PERCENTUAIS!$A$3:$A$17,$H$8)</f>
        <v>0</v>
      </c>
      <c r="I13" s="22"/>
    </row>
    <row r="14" spans="1:9" x14ac:dyDescent="0.2">
      <c r="A14" s="4" t="s">
        <v>52</v>
      </c>
      <c r="B14" s="35">
        <f t="shared" si="0"/>
        <v>0</v>
      </c>
      <c r="C14" s="35">
        <f t="shared" si="2"/>
        <v>0</v>
      </c>
      <c r="D14" s="35">
        <f>B14+C14</f>
        <v>0</v>
      </c>
      <c r="E14" s="18">
        <f>COUNTIFS(PERCENTUAIS!$AK$3:$AK$17,$A14,PERCENTUAIS!$A$3:$A$17,$E$8)</f>
        <v>0</v>
      </c>
      <c r="F14" s="18">
        <f>COUNTIFS(PERCENTUAIS!$AK$3:$AK$17,$A14,PERCENTUAIS!$A$3:$A$17,$F$8)</f>
        <v>0</v>
      </c>
      <c r="G14" s="18">
        <f>COUNTIFS(PERCENTUAIS!$AK$3:$AK$17,$A14,PERCENTUAIS!$A$3:$A$17,$G$8)</f>
        <v>0</v>
      </c>
      <c r="H14" s="18">
        <f>COUNTIFS(PERCENTUAIS!$AK$3:$AK$17,$A14,PERCENTUAIS!$A$3:$A$17,$H$8)</f>
        <v>0</v>
      </c>
      <c r="I14" s="22"/>
    </row>
    <row r="15" spans="1:9" x14ac:dyDescent="0.2">
      <c r="E15" s="23">
        <f>SUM(E9:E14)</f>
        <v>0</v>
      </c>
      <c r="F15" s="23">
        <f t="shared" ref="F15:H15" si="3">SUM(F9:F14)</f>
        <v>0</v>
      </c>
      <c r="G15" s="23">
        <f t="shared" si="3"/>
        <v>0</v>
      </c>
      <c r="H15" s="23">
        <f t="shared" si="3"/>
        <v>15</v>
      </c>
      <c r="I15" s="24">
        <f>SUM(E15:H15)</f>
        <v>15</v>
      </c>
    </row>
    <row r="16" spans="1:9" x14ac:dyDescent="0.2">
      <c r="A16" s="1"/>
    </row>
    <row r="17" spans="1:1" x14ac:dyDescent="0.2">
      <c r="A17" s="1"/>
    </row>
    <row r="18" spans="1:1" x14ac:dyDescent="0.2">
      <c r="A18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56DD6-8A73-4778-864B-F3CC08C45443}">
  <dimension ref="A1:J47"/>
  <sheetViews>
    <sheetView zoomScale="50" zoomScaleNormal="50" workbookViewId="0">
      <selection activeCell="AD24" sqref="AD24"/>
    </sheetView>
  </sheetViews>
  <sheetFormatPr defaultRowHeight="12.75" x14ac:dyDescent="0.2"/>
  <cols>
    <col min="1" max="1" width="40.85546875" customWidth="1"/>
    <col min="2" max="2" width="25.140625" customWidth="1"/>
    <col min="3" max="3" width="22" customWidth="1"/>
    <col min="4" max="4" width="16.140625" customWidth="1"/>
    <col min="5" max="5" width="12.42578125" customWidth="1"/>
    <col min="6" max="6" width="13" customWidth="1"/>
    <col min="7" max="7" width="13.5703125" customWidth="1"/>
  </cols>
  <sheetData>
    <row r="1" spans="1:10" x14ac:dyDescent="0.2">
      <c r="A1" s="50" t="s">
        <v>123</v>
      </c>
      <c r="B1" s="50"/>
      <c r="C1" s="50"/>
      <c r="D1" s="50"/>
    </row>
    <row r="3" spans="1:10" x14ac:dyDescent="0.2">
      <c r="B3" s="2"/>
      <c r="F3" s="3"/>
    </row>
    <row r="4" spans="1:10" ht="38.25" x14ac:dyDescent="0.2">
      <c r="A4" s="30" t="s">
        <v>125</v>
      </c>
      <c r="B4" s="7" t="s">
        <v>124</v>
      </c>
      <c r="C4" s="38" t="s">
        <v>119</v>
      </c>
      <c r="D4" s="38" t="s">
        <v>120</v>
      </c>
      <c r="E4" s="38" t="s">
        <v>121</v>
      </c>
      <c r="F4" s="8" t="s">
        <v>72</v>
      </c>
      <c r="G4" s="8" t="s">
        <v>71</v>
      </c>
      <c r="H4" s="8" t="s">
        <v>48</v>
      </c>
      <c r="I4" s="8" t="s">
        <v>59</v>
      </c>
      <c r="J4" s="6" t="s">
        <v>122</v>
      </c>
    </row>
    <row r="5" spans="1:10" x14ac:dyDescent="0.2">
      <c r="A5" s="22"/>
      <c r="B5" s="8" t="s">
        <v>54</v>
      </c>
      <c r="C5" s="36">
        <f>(F5+G5+H5)/$J$7</f>
        <v>0</v>
      </c>
      <c r="D5" s="36">
        <f>$I5/$J$7</f>
        <v>0.4</v>
      </c>
      <c r="E5" s="36">
        <f>C5+D5</f>
        <v>0.4</v>
      </c>
      <c r="F5" s="9">
        <f>COUNTIFS(PERCENTUAIS!$AL$3:$AL$17,$B5,PERCENTUAIS!$A$3:$A$17,$F$4)</f>
        <v>0</v>
      </c>
      <c r="G5" s="9">
        <f>COUNTIFS(PERCENTUAIS!$AL$3:$AL$17,$B5,PERCENTUAIS!$A$3:$A$17,$G$4)</f>
        <v>0</v>
      </c>
      <c r="H5" s="9">
        <f>COUNTIFS(PERCENTUAIS!$AL$3:$AL$17,$B5,PERCENTUAIS!$A$3:$A$17,$H$4)</f>
        <v>0</v>
      </c>
      <c r="I5" s="9">
        <f>COUNTIFS(PERCENTUAIS!$AL$3:$AL$17,$B5,PERCENTUAIS!$A$3:$A$17,$I$4)</f>
        <v>6</v>
      </c>
      <c r="J5" s="10"/>
    </row>
    <row r="6" spans="1:10" x14ac:dyDescent="0.2">
      <c r="A6" s="22"/>
      <c r="B6" s="8" t="s">
        <v>53</v>
      </c>
      <c r="C6" s="36">
        <f>(F6+G6+H6)/$J$7</f>
        <v>0</v>
      </c>
      <c r="D6" s="36">
        <f>$I6/$J$7</f>
        <v>0.6</v>
      </c>
      <c r="E6" s="36">
        <f t="shared" ref="E6" si="0">C6+D6</f>
        <v>0.6</v>
      </c>
      <c r="F6" s="9">
        <f>COUNTIFS(PERCENTUAIS!$AL$3:$AL$17,$B6,PERCENTUAIS!$A$3:$A$17,$F$4)</f>
        <v>0</v>
      </c>
      <c r="G6" s="9">
        <f>COUNTIFS(PERCENTUAIS!$AL$3:$AL$17,$B6,PERCENTUAIS!$A$3:$A$17,$G$4)</f>
        <v>0</v>
      </c>
      <c r="H6" s="9">
        <f>COUNTIFS(PERCENTUAIS!$AL$3:$AL$17,$B6,PERCENTUAIS!$A$3:$A$17,$H$4)</f>
        <v>0</v>
      </c>
      <c r="I6" s="9">
        <f>COUNTIFS(PERCENTUAIS!$AL$3:$AL$17,$B6,PERCENTUAIS!$A$3:$A$17,$I$4)</f>
        <v>9</v>
      </c>
      <c r="J6" s="11"/>
    </row>
    <row r="7" spans="1:10" x14ac:dyDescent="0.2">
      <c r="A7" s="31"/>
      <c r="B7" s="6"/>
      <c r="C7" s="37">
        <f t="shared" ref="C7:I7" si="1">SUM(C5:C6)</f>
        <v>0</v>
      </c>
      <c r="D7" s="37">
        <f t="shared" si="1"/>
        <v>1</v>
      </c>
      <c r="E7" s="36">
        <f t="shared" si="1"/>
        <v>1</v>
      </c>
      <c r="F7" s="12">
        <f t="shared" si="1"/>
        <v>0</v>
      </c>
      <c r="G7" s="12">
        <f t="shared" si="1"/>
        <v>0</v>
      </c>
      <c r="H7" s="9">
        <f t="shared" si="1"/>
        <v>0</v>
      </c>
      <c r="I7" s="13">
        <f t="shared" si="1"/>
        <v>15</v>
      </c>
      <c r="J7" s="14">
        <f>SUM(F7:I7)</f>
        <v>15</v>
      </c>
    </row>
    <row r="8" spans="1:10" ht="38.25" x14ac:dyDescent="0.2">
      <c r="A8" s="30" t="s">
        <v>126</v>
      </c>
      <c r="B8" s="7" t="s">
        <v>127</v>
      </c>
      <c r="C8" s="38" t="s">
        <v>119</v>
      </c>
      <c r="D8" s="38" t="s">
        <v>120</v>
      </c>
      <c r="E8" s="38" t="s">
        <v>121</v>
      </c>
      <c r="F8" s="8" t="s">
        <v>72</v>
      </c>
      <c r="G8" s="8" t="s">
        <v>71</v>
      </c>
      <c r="H8" s="8" t="s">
        <v>48</v>
      </c>
      <c r="I8" s="8" t="s">
        <v>59</v>
      </c>
      <c r="J8" s="6" t="s">
        <v>122</v>
      </c>
    </row>
    <row r="9" spans="1:10" x14ac:dyDescent="0.2">
      <c r="A9" s="22"/>
      <c r="B9" s="8" t="s">
        <v>54</v>
      </c>
      <c r="C9" s="36">
        <f>(F9+G9+H9)/$J$7</f>
        <v>0</v>
      </c>
      <c r="D9" s="36">
        <f>$I9/$J$7</f>
        <v>0.46666666666666667</v>
      </c>
      <c r="E9" s="36">
        <f>C9+D9</f>
        <v>0.46666666666666667</v>
      </c>
      <c r="F9" s="9">
        <f>COUNTIFS(PERCENTUAIS!$AM$3:$AM$17,$B9,PERCENTUAIS!$A$3:$A$17,$F$4)</f>
        <v>0</v>
      </c>
      <c r="G9" s="9">
        <f>COUNTIFS(PERCENTUAIS!$AM$3:$AM$17,$B9,PERCENTUAIS!$A$3:$A$17,$G$4)</f>
        <v>0</v>
      </c>
      <c r="H9" s="9">
        <f>COUNTIFS(PERCENTUAIS!$AM$3:$AM$17,$B9,PERCENTUAIS!$A$3:$A$17,$H$4)</f>
        <v>0</v>
      </c>
      <c r="I9" s="9">
        <f>COUNTIFS(PERCENTUAIS!$AM$3:$AM$17,$B9,PERCENTUAIS!$A$3:$A$17,$I$4)</f>
        <v>7</v>
      </c>
      <c r="J9" s="10"/>
    </row>
    <row r="10" spans="1:10" x14ac:dyDescent="0.2">
      <c r="A10" s="22"/>
      <c r="B10" s="8" t="s">
        <v>53</v>
      </c>
      <c r="C10" s="36">
        <f>(F10+G10+H10)/$J$7</f>
        <v>0</v>
      </c>
      <c r="D10" s="36">
        <f>$I10/$J$7</f>
        <v>0.53333333333333333</v>
      </c>
      <c r="E10" s="36">
        <f t="shared" ref="E10" si="2">C10+D10</f>
        <v>0.53333333333333333</v>
      </c>
      <c r="F10" s="9">
        <f>COUNTIFS(PERCENTUAIS!$AM$3:$AM$17,$B10,PERCENTUAIS!$A$3:$A$17,$F$4)</f>
        <v>0</v>
      </c>
      <c r="G10" s="9">
        <f>COUNTIFS(PERCENTUAIS!$AM$3:$AM$17,$B10,PERCENTUAIS!$A$3:$A$17,$G$4)</f>
        <v>0</v>
      </c>
      <c r="H10" s="9">
        <f>COUNTIFS(PERCENTUAIS!$AM$3:$AM$17,$B10,PERCENTUAIS!$A$3:$A$17,$H$4)</f>
        <v>0</v>
      </c>
      <c r="I10" s="9">
        <f>COUNTIFS(PERCENTUAIS!$AM$3:$AM$17,$B10,PERCENTUAIS!$A$3:$A$17,$I$4)</f>
        <v>8</v>
      </c>
      <c r="J10" s="11"/>
    </row>
    <row r="11" spans="1:10" x14ac:dyDescent="0.2">
      <c r="A11" s="31"/>
      <c r="B11" s="6"/>
      <c r="C11" s="37">
        <f t="shared" ref="C11:I11" si="3">SUM(C9:C10)</f>
        <v>0</v>
      </c>
      <c r="D11" s="37">
        <f t="shared" si="3"/>
        <v>1</v>
      </c>
      <c r="E11" s="36">
        <f t="shared" si="3"/>
        <v>1</v>
      </c>
      <c r="F11" s="12">
        <f t="shared" si="3"/>
        <v>0</v>
      </c>
      <c r="G11" s="12">
        <f t="shared" si="3"/>
        <v>0</v>
      </c>
      <c r="H11" s="9">
        <f t="shared" si="3"/>
        <v>0</v>
      </c>
      <c r="I11" s="13">
        <f t="shared" si="3"/>
        <v>15</v>
      </c>
      <c r="J11" s="14">
        <f>SUM(F11:I11)</f>
        <v>15</v>
      </c>
    </row>
    <row r="12" spans="1:10" ht="38.25" x14ac:dyDescent="0.2">
      <c r="A12" s="30" t="s">
        <v>128</v>
      </c>
      <c r="B12" s="7" t="s">
        <v>129</v>
      </c>
      <c r="C12" s="38" t="s">
        <v>119</v>
      </c>
      <c r="D12" s="38" t="s">
        <v>120</v>
      </c>
      <c r="E12" s="38" t="s">
        <v>121</v>
      </c>
      <c r="F12" s="8" t="s">
        <v>72</v>
      </c>
      <c r="G12" s="8" t="s">
        <v>71</v>
      </c>
      <c r="H12" s="8" t="s">
        <v>48</v>
      </c>
      <c r="I12" s="8" t="s">
        <v>59</v>
      </c>
      <c r="J12" s="6" t="s">
        <v>122</v>
      </c>
    </row>
    <row r="13" spans="1:10" x14ac:dyDescent="0.2">
      <c r="A13" s="22"/>
      <c r="B13" s="8" t="s">
        <v>54</v>
      </c>
      <c r="C13" s="36">
        <f>(F13+G13+H13)/$J$7</f>
        <v>0</v>
      </c>
      <c r="D13" s="36">
        <f>$I13/$J$7</f>
        <v>0.53333333333333333</v>
      </c>
      <c r="E13" s="36">
        <f>C13+D13</f>
        <v>0.53333333333333333</v>
      </c>
      <c r="F13" s="9">
        <f>COUNTIFS(PERCENTUAIS!$AN$3:$AN$17,$B13,PERCENTUAIS!$A$3:$A$17,$F$4)</f>
        <v>0</v>
      </c>
      <c r="G13" s="9">
        <f>COUNTIFS(PERCENTUAIS!$AN$3:$AN$17,$B13,PERCENTUAIS!$A$3:$A$17,$G$4)</f>
        <v>0</v>
      </c>
      <c r="H13" s="9">
        <f>COUNTIFS(PERCENTUAIS!$AN$3:$AN$17,$B13,PERCENTUAIS!$A$3:$A$17,$H$4)</f>
        <v>0</v>
      </c>
      <c r="I13" s="9">
        <f>COUNTIFS(PERCENTUAIS!$AN$3:$AN$17,$B13,PERCENTUAIS!$A$3:$A$17,$I$4)</f>
        <v>8</v>
      </c>
      <c r="J13" s="10"/>
    </row>
    <row r="14" spans="1:10" x14ac:dyDescent="0.2">
      <c r="A14" s="22"/>
      <c r="B14" s="8" t="s">
        <v>53</v>
      </c>
      <c r="C14" s="36">
        <f>(F14+G14+H14)/$J$7</f>
        <v>0</v>
      </c>
      <c r="D14" s="36">
        <f>$I14/$J$7</f>
        <v>0.46666666666666667</v>
      </c>
      <c r="E14" s="36">
        <f>C14+D14</f>
        <v>0.46666666666666667</v>
      </c>
      <c r="F14" s="9">
        <f>COUNTIFS(PERCENTUAIS!$AN$3:$AN$17,$B14,PERCENTUAIS!$A$3:$A$17,$F$4)</f>
        <v>0</v>
      </c>
      <c r="G14" s="9">
        <f>COUNTIFS(PERCENTUAIS!$AN$3:$AN$17,$B14,PERCENTUAIS!$A$3:$A$17,$G$4)</f>
        <v>0</v>
      </c>
      <c r="H14" s="9">
        <f>COUNTIFS(PERCENTUAIS!$AN$3:$AN$17,$B14,PERCENTUAIS!$A$3:$A$17,$H$4)</f>
        <v>0</v>
      </c>
      <c r="I14" s="9">
        <f>COUNTIFS(PERCENTUAIS!$AN$3:$AN$17,$B14,PERCENTUAIS!$A$3:$A$17,$I$4)</f>
        <v>7</v>
      </c>
      <c r="J14" s="11"/>
    </row>
    <row r="15" spans="1:10" x14ac:dyDescent="0.2">
      <c r="A15" s="31"/>
      <c r="B15" s="6"/>
      <c r="C15" s="37">
        <f t="shared" ref="C15:I15" si="4">SUM(C13:C14)</f>
        <v>0</v>
      </c>
      <c r="D15" s="37">
        <f t="shared" si="4"/>
        <v>1</v>
      </c>
      <c r="E15" s="36">
        <f t="shared" si="4"/>
        <v>1</v>
      </c>
      <c r="F15" s="12">
        <f t="shared" si="4"/>
        <v>0</v>
      </c>
      <c r="G15" s="12">
        <f t="shared" si="4"/>
        <v>0</v>
      </c>
      <c r="H15" s="9">
        <f t="shared" si="4"/>
        <v>0</v>
      </c>
      <c r="I15" s="13">
        <f t="shared" si="4"/>
        <v>15</v>
      </c>
      <c r="J15" s="14">
        <f>SUM(F15:I15)</f>
        <v>15</v>
      </c>
    </row>
    <row r="16" spans="1:10" ht="51" x14ac:dyDescent="0.2">
      <c r="A16" s="30" t="s">
        <v>130</v>
      </c>
      <c r="B16" s="7" t="s">
        <v>131</v>
      </c>
      <c r="C16" s="38" t="s">
        <v>119</v>
      </c>
      <c r="D16" s="38" t="s">
        <v>120</v>
      </c>
      <c r="E16" s="38" t="s">
        <v>121</v>
      </c>
      <c r="F16" s="8" t="s">
        <v>72</v>
      </c>
      <c r="G16" s="8" t="s">
        <v>71</v>
      </c>
      <c r="H16" s="8" t="s">
        <v>48</v>
      </c>
      <c r="I16" s="8" t="s">
        <v>59</v>
      </c>
      <c r="J16" s="6" t="s">
        <v>122</v>
      </c>
    </row>
    <row r="17" spans="1:10" x14ac:dyDescent="0.2">
      <c r="A17" s="22"/>
      <c r="B17" s="8" t="s">
        <v>54</v>
      </c>
      <c r="C17" s="36">
        <f>(F17+G17+H17)/$J$7</f>
        <v>0</v>
      </c>
      <c r="D17" s="36">
        <f>$I17/$J$7</f>
        <v>0.2</v>
      </c>
      <c r="E17" s="36">
        <f>C17+D17</f>
        <v>0.2</v>
      </c>
      <c r="F17" s="9">
        <f>COUNTIFS(PERCENTUAIS!$AO$3:$AO$17,$B17,PERCENTUAIS!$A$3:$A$17,$F$4)</f>
        <v>0</v>
      </c>
      <c r="G17" s="9">
        <f>COUNTIFS(PERCENTUAIS!$AO$3:$AO$17,$B17,PERCENTUAIS!$A$3:$A$17,$G$4)</f>
        <v>0</v>
      </c>
      <c r="H17" s="9">
        <f>COUNTIFS(PERCENTUAIS!$AO$3:$AO$17,$B17,PERCENTUAIS!$A$3:$A$17,$H$4)</f>
        <v>0</v>
      </c>
      <c r="I17" s="9">
        <f>COUNTIFS(PERCENTUAIS!$AO$3:$AO$17,$B17,PERCENTUAIS!$A$3:$A$17,$I$4)</f>
        <v>3</v>
      </c>
      <c r="J17" s="10"/>
    </row>
    <row r="18" spans="1:10" x14ac:dyDescent="0.2">
      <c r="A18" s="22"/>
      <c r="B18" s="8" t="s">
        <v>53</v>
      </c>
      <c r="C18" s="36">
        <f>(F18+G18+H18)/$J$7</f>
        <v>0</v>
      </c>
      <c r="D18" s="36">
        <f>$I18/$J$7</f>
        <v>0.8</v>
      </c>
      <c r="E18" s="36">
        <f>C18+D18</f>
        <v>0.8</v>
      </c>
      <c r="F18" s="9">
        <f>COUNTIFS(PERCENTUAIS!$AO$3:$AO$17,$B18,PERCENTUAIS!$A$3:$A$17,$F$4)</f>
        <v>0</v>
      </c>
      <c r="G18" s="9">
        <f>COUNTIFS(PERCENTUAIS!$AO$3:$AO$17,$B18,PERCENTUAIS!$A$3:$A$17,$G$4)</f>
        <v>0</v>
      </c>
      <c r="H18" s="9">
        <f>COUNTIFS(PERCENTUAIS!$AO$3:$AO$17,$B18,PERCENTUAIS!$A$3:$A$17,$H$4)</f>
        <v>0</v>
      </c>
      <c r="I18" s="9">
        <f>COUNTIFS(PERCENTUAIS!$AO$3:$AO$17,$B18,PERCENTUAIS!$A$3:$A$17,$I$4)</f>
        <v>12</v>
      </c>
      <c r="J18" s="11"/>
    </row>
    <row r="19" spans="1:10" x14ac:dyDescent="0.2">
      <c r="A19" s="31"/>
      <c r="B19" s="6"/>
      <c r="C19" s="37">
        <f t="shared" ref="C19:I19" si="5">SUM(C17:C18)</f>
        <v>0</v>
      </c>
      <c r="D19" s="37">
        <f t="shared" si="5"/>
        <v>1</v>
      </c>
      <c r="E19" s="36">
        <f t="shared" si="5"/>
        <v>1</v>
      </c>
      <c r="F19" s="12">
        <f t="shared" si="5"/>
        <v>0</v>
      </c>
      <c r="G19" s="12">
        <f t="shared" si="5"/>
        <v>0</v>
      </c>
      <c r="H19" s="9">
        <f t="shared" si="5"/>
        <v>0</v>
      </c>
      <c r="I19" s="13">
        <f t="shared" si="5"/>
        <v>15</v>
      </c>
      <c r="J19" s="14">
        <f>SUM(F19:I19)</f>
        <v>15</v>
      </c>
    </row>
    <row r="20" spans="1:10" ht="38.25" x14ac:dyDescent="0.2">
      <c r="A20" s="30" t="s">
        <v>132</v>
      </c>
      <c r="B20" s="7" t="s">
        <v>133</v>
      </c>
      <c r="C20" s="38" t="s">
        <v>119</v>
      </c>
      <c r="D20" s="38" t="s">
        <v>120</v>
      </c>
      <c r="E20" s="38" t="s">
        <v>121</v>
      </c>
      <c r="F20" s="8" t="s">
        <v>72</v>
      </c>
      <c r="G20" s="8" t="s">
        <v>71</v>
      </c>
      <c r="H20" s="8" t="s">
        <v>48</v>
      </c>
      <c r="I20" s="8" t="s">
        <v>59</v>
      </c>
      <c r="J20" s="6" t="s">
        <v>122</v>
      </c>
    </row>
    <row r="21" spans="1:10" x14ac:dyDescent="0.2">
      <c r="A21" s="22"/>
      <c r="B21" s="8" t="s">
        <v>54</v>
      </c>
      <c r="C21" s="36">
        <f>(F21+G21+H21)/$J$7</f>
        <v>0</v>
      </c>
      <c r="D21" s="36">
        <f>$I21/$J$7</f>
        <v>0.6</v>
      </c>
      <c r="E21" s="36">
        <f>C21+D21</f>
        <v>0.6</v>
      </c>
      <c r="F21" s="9">
        <f>COUNTIFS(PERCENTUAIS!$AP$3:$AP$17,$B21,PERCENTUAIS!$A$3:$A$17,$F$4)</f>
        <v>0</v>
      </c>
      <c r="G21" s="9">
        <f>COUNTIFS(PERCENTUAIS!$AP$3:$AP$17,$B21,PERCENTUAIS!$A$3:$A$17,$G$4)</f>
        <v>0</v>
      </c>
      <c r="H21" s="9">
        <f>COUNTIFS(PERCENTUAIS!$AP$3:$AP$17,$B21,PERCENTUAIS!$A$3:$A$17,$H$4)</f>
        <v>0</v>
      </c>
      <c r="I21" s="9">
        <f>COUNTIFS(PERCENTUAIS!$AP$3:$AP$17,$B21,PERCENTUAIS!$A$3:$A$17,$I$4)</f>
        <v>9</v>
      </c>
      <c r="J21" s="10"/>
    </row>
    <row r="22" spans="1:10" x14ac:dyDescent="0.2">
      <c r="A22" s="22"/>
      <c r="B22" s="8" t="s">
        <v>53</v>
      </c>
      <c r="C22" s="36">
        <f>(F22+G22+H22)/$J$7</f>
        <v>0</v>
      </c>
      <c r="D22" s="36">
        <f>$I22/$J$7</f>
        <v>0.4</v>
      </c>
      <c r="E22" s="36">
        <f>C22+D22</f>
        <v>0.4</v>
      </c>
      <c r="F22" s="9">
        <f>COUNTIFS(PERCENTUAIS!$AP$3:$AP$17,$B22,PERCENTUAIS!$A$3:$A$17,$F$4)</f>
        <v>0</v>
      </c>
      <c r="G22" s="9">
        <f>COUNTIFS(PERCENTUAIS!$AP$3:$AP$17,$B22,PERCENTUAIS!$A$3:$A$17,$G$4)</f>
        <v>0</v>
      </c>
      <c r="H22" s="9">
        <f>COUNTIFS(PERCENTUAIS!$AP$3:$AP$17,$B22,PERCENTUAIS!$A$3:$A$17,$H$4)</f>
        <v>0</v>
      </c>
      <c r="I22" s="9">
        <f>COUNTIFS(PERCENTUAIS!$AP$3:$AP$17,$B22,PERCENTUAIS!$A$3:$A$17,$I$4)</f>
        <v>6</v>
      </c>
      <c r="J22" s="11"/>
    </row>
    <row r="23" spans="1:10" x14ac:dyDescent="0.2">
      <c r="A23" s="31"/>
      <c r="B23" s="6"/>
      <c r="C23" s="37">
        <f t="shared" ref="C23:I23" si="6">SUM(C21:C22)</f>
        <v>0</v>
      </c>
      <c r="D23" s="37">
        <f t="shared" si="6"/>
        <v>1</v>
      </c>
      <c r="E23" s="36">
        <f t="shared" si="6"/>
        <v>1</v>
      </c>
      <c r="F23" s="12">
        <f t="shared" si="6"/>
        <v>0</v>
      </c>
      <c r="G23" s="12">
        <f t="shared" si="6"/>
        <v>0</v>
      </c>
      <c r="H23" s="9">
        <f t="shared" si="6"/>
        <v>0</v>
      </c>
      <c r="I23" s="13">
        <f t="shared" si="6"/>
        <v>15</v>
      </c>
      <c r="J23" s="14">
        <f>SUM(F23:I23)</f>
        <v>15</v>
      </c>
    </row>
    <row r="24" spans="1:10" ht="63.75" x14ac:dyDescent="0.2">
      <c r="A24" s="30" t="s">
        <v>134</v>
      </c>
      <c r="B24" s="7" t="s">
        <v>135</v>
      </c>
      <c r="C24" s="38" t="s">
        <v>119</v>
      </c>
      <c r="D24" s="38" t="s">
        <v>120</v>
      </c>
      <c r="E24" s="38" t="s">
        <v>121</v>
      </c>
      <c r="F24" s="8" t="s">
        <v>72</v>
      </c>
      <c r="G24" s="8" t="s">
        <v>71</v>
      </c>
      <c r="H24" s="8" t="s">
        <v>48</v>
      </c>
      <c r="I24" s="8" t="s">
        <v>59</v>
      </c>
      <c r="J24" s="6" t="s">
        <v>122</v>
      </c>
    </row>
    <row r="25" spans="1:10" x14ac:dyDescent="0.2">
      <c r="A25" s="22"/>
      <c r="B25" s="8" t="s">
        <v>54</v>
      </c>
      <c r="C25" s="36">
        <f>(F25+G25+H25)/$J$7</f>
        <v>0</v>
      </c>
      <c r="D25" s="36">
        <f>$I25/$J$7</f>
        <v>0.2</v>
      </c>
      <c r="E25" s="36">
        <f>C25+D25</f>
        <v>0.2</v>
      </c>
      <c r="F25" s="9">
        <f>COUNTIFS(PERCENTUAIS!$AQ$3:$AQ$17,$B25,PERCENTUAIS!$A$3:$A$17,$F$4)</f>
        <v>0</v>
      </c>
      <c r="G25" s="9">
        <f>COUNTIFS(PERCENTUAIS!$AQ$3:$AQ$17,$B25,PERCENTUAIS!$A$3:$A$17,$G$4)</f>
        <v>0</v>
      </c>
      <c r="H25" s="9">
        <f>COUNTIFS(PERCENTUAIS!$AQ$3:$AQ$17,$B25,PERCENTUAIS!$A$3:$A$17,$H$4)</f>
        <v>0</v>
      </c>
      <c r="I25" s="9">
        <f>COUNTIFS(PERCENTUAIS!$AQ$3:$AQ$17,$B25,PERCENTUAIS!$A$3:$A$17,$I$4)</f>
        <v>3</v>
      </c>
      <c r="J25" s="10"/>
    </row>
    <row r="26" spans="1:10" x14ac:dyDescent="0.2">
      <c r="A26" s="22"/>
      <c r="B26" s="8" t="s">
        <v>53</v>
      </c>
      <c r="C26" s="36">
        <f>(F26+G26+H26)/$J$7</f>
        <v>0</v>
      </c>
      <c r="D26" s="36">
        <f>$I26/$J$7</f>
        <v>0.8</v>
      </c>
      <c r="E26" s="36">
        <f>C26+D26</f>
        <v>0.8</v>
      </c>
      <c r="F26" s="9">
        <f>COUNTIFS(PERCENTUAIS!$AQ$3:$AQ$17,$B26,PERCENTUAIS!$A$3:$A$17,$F$4)</f>
        <v>0</v>
      </c>
      <c r="G26" s="9">
        <f>COUNTIFS(PERCENTUAIS!$AQ$3:$AQ$17,$B26,PERCENTUAIS!$A$3:$A$17,$G$4)</f>
        <v>0</v>
      </c>
      <c r="H26" s="9">
        <f>COUNTIFS(PERCENTUAIS!$AQ$3:$AQ$17,$B26,PERCENTUAIS!$A$3:$A$17,$H$4)</f>
        <v>0</v>
      </c>
      <c r="I26" s="9">
        <f>COUNTIFS(PERCENTUAIS!$AQ$3:$AQ$17,$B26,PERCENTUAIS!$A$3:$A$17,$I$4)</f>
        <v>12</v>
      </c>
      <c r="J26" s="11"/>
    </row>
    <row r="27" spans="1:10" x14ac:dyDescent="0.2">
      <c r="A27" s="31"/>
      <c r="B27" s="6"/>
      <c r="C27" s="37">
        <f t="shared" ref="C27:I27" si="7">SUM(C25:C26)</f>
        <v>0</v>
      </c>
      <c r="D27" s="37">
        <f t="shared" si="7"/>
        <v>1</v>
      </c>
      <c r="E27" s="36">
        <f t="shared" si="7"/>
        <v>1</v>
      </c>
      <c r="F27" s="12">
        <f t="shared" si="7"/>
        <v>0</v>
      </c>
      <c r="G27" s="12">
        <f t="shared" si="7"/>
        <v>0</v>
      </c>
      <c r="H27" s="9">
        <f t="shared" si="7"/>
        <v>0</v>
      </c>
      <c r="I27" s="13">
        <f t="shared" si="7"/>
        <v>15</v>
      </c>
      <c r="J27" s="14">
        <f>SUM(F27:I27)</f>
        <v>15</v>
      </c>
    </row>
    <row r="29" spans="1:10" x14ac:dyDescent="0.2">
      <c r="A29" s="33"/>
      <c r="B29" s="33" t="s">
        <v>119</v>
      </c>
      <c r="C29" s="33" t="s">
        <v>120</v>
      </c>
      <c r="D29" s="33" t="s">
        <v>121</v>
      </c>
    </row>
    <row r="30" spans="1:10" x14ac:dyDescent="0.2">
      <c r="A30" s="34" t="s">
        <v>124</v>
      </c>
      <c r="B30" s="34"/>
      <c r="C30" s="34"/>
      <c r="D30" s="34"/>
    </row>
    <row r="31" spans="1:10" x14ac:dyDescent="0.2">
      <c r="A31" s="34" t="s">
        <v>54</v>
      </c>
      <c r="B31" s="39">
        <v>8.381839348079162E-2</v>
      </c>
      <c r="C31" s="39">
        <v>0.26309662398137368</v>
      </c>
      <c r="D31" s="39">
        <v>0.3469150174621653</v>
      </c>
      <c r="E31" s="32"/>
    </row>
    <row r="32" spans="1:10" x14ac:dyDescent="0.2">
      <c r="A32" s="34" t="s">
        <v>53</v>
      </c>
      <c r="B32" s="39">
        <v>0.35739231664726429</v>
      </c>
      <c r="C32" s="39">
        <v>0.29569266589057042</v>
      </c>
      <c r="D32" s="39">
        <v>0.65308498253783465</v>
      </c>
      <c r="E32" s="32"/>
    </row>
    <row r="33" spans="1:4" x14ac:dyDescent="0.2">
      <c r="A33" s="34" t="s">
        <v>127</v>
      </c>
      <c r="B33" s="40"/>
      <c r="C33" s="40"/>
      <c r="D33" s="40"/>
    </row>
    <row r="34" spans="1:4" x14ac:dyDescent="0.2">
      <c r="A34" s="34" t="s">
        <v>54</v>
      </c>
      <c r="B34" s="39">
        <v>0.179860302677532</v>
      </c>
      <c r="C34" s="39">
        <v>0.15424912689173456</v>
      </c>
      <c r="D34" s="39">
        <v>0.33410942956926659</v>
      </c>
    </row>
    <row r="35" spans="1:4" x14ac:dyDescent="0.2">
      <c r="A35" s="34" t="s">
        <v>53</v>
      </c>
      <c r="B35" s="39">
        <v>0.26135040745052385</v>
      </c>
      <c r="C35" s="39">
        <v>0.40454016298020956</v>
      </c>
      <c r="D35" s="39">
        <v>0.66589057043073341</v>
      </c>
    </row>
    <row r="36" spans="1:4" x14ac:dyDescent="0.2">
      <c r="A36" s="34" t="s">
        <v>129</v>
      </c>
      <c r="B36" s="40"/>
      <c r="C36" s="40"/>
      <c r="D36" s="40"/>
    </row>
    <row r="37" spans="1:4" x14ac:dyDescent="0.2">
      <c r="A37" s="34" t="s">
        <v>54</v>
      </c>
      <c r="B37" s="39">
        <v>5.471478463329453E-2</v>
      </c>
      <c r="C37" s="39">
        <v>0.22467986030267753</v>
      </c>
      <c r="D37" s="39">
        <v>0.27939464493597205</v>
      </c>
    </row>
    <row r="38" spans="1:4" x14ac:dyDescent="0.2">
      <c r="A38" s="34" t="s">
        <v>53</v>
      </c>
      <c r="B38" s="39">
        <v>0.38649592549476136</v>
      </c>
      <c r="C38" s="39">
        <v>0.33410942956926659</v>
      </c>
      <c r="D38" s="39">
        <v>0.7206053550640279</v>
      </c>
    </row>
    <row r="39" spans="1:4" x14ac:dyDescent="0.2">
      <c r="A39" s="34" t="s">
        <v>131</v>
      </c>
      <c r="B39" s="40"/>
      <c r="C39" s="40"/>
      <c r="D39" s="40"/>
    </row>
    <row r="40" spans="1:4" x14ac:dyDescent="0.2">
      <c r="A40" s="34" t="s">
        <v>54</v>
      </c>
      <c r="B40" s="39">
        <v>0.27648428405122233</v>
      </c>
      <c r="C40" s="39">
        <v>9.5459837019790453E-2</v>
      </c>
      <c r="D40" s="39">
        <v>0.37194412107101277</v>
      </c>
    </row>
    <row r="41" spans="1:4" x14ac:dyDescent="0.2">
      <c r="A41" s="34" t="s">
        <v>53</v>
      </c>
      <c r="B41" s="39">
        <v>0.16472642607683352</v>
      </c>
      <c r="C41" s="39">
        <v>0.46332945285215366</v>
      </c>
      <c r="D41" s="39">
        <v>0.62805587892898718</v>
      </c>
    </row>
    <row r="42" spans="1:4" x14ac:dyDescent="0.2">
      <c r="A42" s="34" t="s">
        <v>133</v>
      </c>
      <c r="B42" s="40"/>
      <c r="C42" s="40"/>
      <c r="D42" s="40"/>
    </row>
    <row r="43" spans="1:4" x14ac:dyDescent="0.2">
      <c r="A43" s="34" t="s">
        <v>54</v>
      </c>
      <c r="B43" s="39">
        <v>4.6565774155995346E-2</v>
      </c>
      <c r="C43" s="39">
        <v>0.20081490104772992</v>
      </c>
      <c r="D43" s="39">
        <v>0.24738067520372525</v>
      </c>
    </row>
    <row r="44" spans="1:4" x14ac:dyDescent="0.2">
      <c r="A44" s="34" t="s">
        <v>53</v>
      </c>
      <c r="B44" s="39">
        <v>0.39464493597206052</v>
      </c>
      <c r="C44" s="39">
        <v>0.35797438882421423</v>
      </c>
      <c r="D44" s="39">
        <v>0.75261932479627469</v>
      </c>
    </row>
    <row r="45" spans="1:4" x14ac:dyDescent="0.2">
      <c r="A45" s="34" t="s">
        <v>135</v>
      </c>
      <c r="B45" s="40"/>
      <c r="C45" s="40"/>
      <c r="D45" s="40"/>
    </row>
    <row r="46" spans="1:4" x14ac:dyDescent="0.2">
      <c r="A46" s="34" t="s">
        <v>54</v>
      </c>
      <c r="B46" s="39">
        <v>0.19266589057043074</v>
      </c>
      <c r="C46" s="39">
        <v>3.3178114086146682E-2</v>
      </c>
      <c r="D46" s="39">
        <v>0.22584400465657742</v>
      </c>
    </row>
    <row r="47" spans="1:4" x14ac:dyDescent="0.2">
      <c r="A47" s="34" t="s">
        <v>53</v>
      </c>
      <c r="B47" s="39">
        <v>0.24854481955762514</v>
      </c>
      <c r="C47" s="39">
        <v>0.52561117578579741</v>
      </c>
      <c r="D47" s="39">
        <v>0.7741559953434225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E2E87-039A-4703-B0A7-E6E9FCC94A46}">
  <dimension ref="A1:I17"/>
  <sheetViews>
    <sheetView zoomScale="50" zoomScaleNormal="50" workbookViewId="0">
      <selection activeCell="AG40" sqref="AG40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TEXT(PERCENTUAIS!AR1,"0")</f>
        <v>QUESTÃO41</v>
      </c>
    </row>
    <row r="2" spans="1:9" x14ac:dyDescent="0.2">
      <c r="A2" s="41" t="str">
        <f>HLOOKUP(A1,PERCENTUAIS!$D$1:$KT$2,2,FALSE)</f>
        <v>Impressões sobre o trabalho remoto: [Minha produtividade melhorou durante 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</v>
      </c>
      <c r="C9" s="35">
        <f>$H9/$I$14</f>
        <v>0.26666666666666666</v>
      </c>
      <c r="D9" s="35">
        <f>B9+C9</f>
        <v>0.26666666666666666</v>
      </c>
      <c r="E9" s="18">
        <f>COUNTIFS(PERCENTUAIS!$AR$3:$AR$17,$A9,PERCENTUAIS!$A$3:$A$17,$E$8)</f>
        <v>0</v>
      </c>
      <c r="F9" s="18">
        <f>COUNTIFS(PERCENTUAIS!$AR$3:$AR$17,$A9,PERCENTUAIS!$A$3:$A$17,$F$8)</f>
        <v>0</v>
      </c>
      <c r="G9" s="18">
        <f>COUNTIFS(PERCENTUAIS!$AR$3:$AR$17,$A9,PERCENTUAIS!$A$3:$A$17,$G$8)</f>
        <v>0</v>
      </c>
      <c r="H9" s="18">
        <f>COUNTIFS(PERCENTUAIS!$AR$3:$AR$17,$A9,PERCENTUAIS!$A$3:$A$17,$H$8)</f>
        <v>4</v>
      </c>
      <c r="I9" s="19"/>
    </row>
    <row r="10" spans="1:9" x14ac:dyDescent="0.2">
      <c r="A10" s="4" t="s">
        <v>63</v>
      </c>
      <c r="B10" s="35">
        <f>($G10+$F10+$E10)/$I$14</f>
        <v>0</v>
      </c>
      <c r="C10" s="35">
        <f>$H10/$I$14</f>
        <v>0.46666666666666667</v>
      </c>
      <c r="D10" s="35">
        <f t="shared" ref="D10:D13" si="0">B10+C10</f>
        <v>0.46666666666666667</v>
      </c>
      <c r="E10" s="18">
        <f>COUNTIFS(PERCENTUAIS!$AR$3:$AR$17,$A10,PERCENTUAIS!$A$3:$A$17,$E$8)</f>
        <v>0</v>
      </c>
      <c r="F10" s="18">
        <f>COUNTIFS(PERCENTUAIS!$AR$3:$AR$17,$A10,PERCENTUAIS!$A$3:$A$17,$F$8)</f>
        <v>0</v>
      </c>
      <c r="G10" s="18">
        <f>COUNTIFS(PERCENTUAIS!$AR$3:$AR$17,$A10,PERCENTUAIS!$A$3:$A$17,$G$8)</f>
        <v>0</v>
      </c>
      <c r="H10" s="18">
        <f>COUNTIFS(PERCENTUAIS!$AR$3:$AR$17,$A10,PERCENTUAIS!$A$3:$A$17,$H$8)</f>
        <v>7</v>
      </c>
      <c r="I10" s="20"/>
    </row>
    <row r="11" spans="1:9" x14ac:dyDescent="0.2">
      <c r="A11" s="4" t="s">
        <v>56</v>
      </c>
      <c r="B11" s="35">
        <f>($G11+$F11+$E11)/$I$14</f>
        <v>0</v>
      </c>
      <c r="C11" s="35">
        <f>$H11/$I$14</f>
        <v>0.13333333333333333</v>
      </c>
      <c r="D11" s="35">
        <f t="shared" si="0"/>
        <v>0.13333333333333333</v>
      </c>
      <c r="E11" s="18">
        <f>COUNTIFS(PERCENTUAIS!$AR$3:$AR$17,$A11,PERCENTUAIS!$A$3:$A$17,$E$8)</f>
        <v>0</v>
      </c>
      <c r="F11" s="18">
        <f>COUNTIFS(PERCENTUAIS!$AR$3:$AR$17,$A11,PERCENTUAIS!$A$3:$A$17,$F$8)</f>
        <v>0</v>
      </c>
      <c r="G11" s="18">
        <f>COUNTIFS(PERCENTUAIS!$AR$3:$AR$17,$A11,PERCENTUAIS!$A$3:$A$17,$G$8)</f>
        <v>0</v>
      </c>
      <c r="H11" s="18">
        <f>COUNTIFS(PERCENTUAIS!$AR$3:$AR$17,$A11,PERCENTUAIS!$A$3:$A$17,$H$8)</f>
        <v>2</v>
      </c>
      <c r="I11" s="21"/>
    </row>
    <row r="12" spans="1:9" x14ac:dyDescent="0.2">
      <c r="A12" s="4" t="s">
        <v>67</v>
      </c>
      <c r="B12" s="35">
        <f>($G12+$F12+$E12)/$I$14</f>
        <v>0</v>
      </c>
      <c r="C12" s="35">
        <f>$H12/$I$14</f>
        <v>0.13333333333333333</v>
      </c>
      <c r="D12" s="35">
        <f t="shared" si="0"/>
        <v>0.13333333333333333</v>
      </c>
      <c r="E12" s="18">
        <f>COUNTIFS(PERCENTUAIS!$AR$3:$AR$17,$A12,PERCENTUAIS!$A$3:$A$17,$E$8)</f>
        <v>0</v>
      </c>
      <c r="F12" s="18">
        <f>COUNTIFS(PERCENTUAIS!$AR$3:$AR$17,$A12,PERCENTUAIS!$A$3:$A$17,$F$8)</f>
        <v>0</v>
      </c>
      <c r="G12" s="18">
        <f>COUNTIFS(PERCENTUAIS!$AR$3:$AR$17,$A12,PERCENTUAIS!$A$3:$A$17,$G$8)</f>
        <v>0</v>
      </c>
      <c r="H12" s="18">
        <f>COUNTIFS(PERCENTUAIS!$AR$3:$AR$17,$A12,PERCENTUAIS!$A$3:$A$17,$H$8)</f>
        <v>2</v>
      </c>
      <c r="I12" s="22"/>
    </row>
    <row r="13" spans="1:9" x14ac:dyDescent="0.2">
      <c r="A13" s="4" t="s">
        <v>64</v>
      </c>
      <c r="B13" s="35">
        <f>($G13+$F13+$E13)/$I$14</f>
        <v>0</v>
      </c>
      <c r="C13" s="35">
        <f>$H13/$I$14</f>
        <v>0</v>
      </c>
      <c r="D13" s="35">
        <f t="shared" si="0"/>
        <v>0</v>
      </c>
      <c r="E13" s="18">
        <f>COUNTIFS(PERCENTUAIS!$AR$3:$AR$17,$A13,PERCENTUAIS!$A$3:$A$17,$E$8)</f>
        <v>0</v>
      </c>
      <c r="F13" s="18">
        <f>COUNTIFS(PERCENTUAIS!$AR$3:$AR$17,$A13,PERCENTUAIS!$A$3:$A$17,$F$8)</f>
        <v>0</v>
      </c>
      <c r="G13" s="18">
        <f>COUNTIFS(PERCENTUAIS!$AR$3:$AR$17,$A13,PERCENTUAIS!$A$3:$A$17,$G$8)</f>
        <v>0</v>
      </c>
      <c r="H13" s="18">
        <f>COUNTIFS(PERCENTUAIS!$AR$3:$AR$17,$A13,PERCENTUAIS!$A$3:$A$17,$H$8)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0</v>
      </c>
      <c r="H14" s="23">
        <f t="shared" si="1"/>
        <v>15</v>
      </c>
      <c r="I14" s="24">
        <f>SUM(E14:H14)</f>
        <v>15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C046-D21D-4106-8EB2-36197127A578}">
  <dimension ref="A1:I17"/>
  <sheetViews>
    <sheetView zoomScale="50" zoomScaleNormal="50" workbookViewId="0">
      <selection activeCell="AH34" sqref="AH34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TEXT(PERCENTUAIS!AS1,"0")</f>
        <v>QUESTÃO42</v>
      </c>
    </row>
    <row r="2" spans="1:9" x14ac:dyDescent="0.2">
      <c r="A2" s="41" t="str">
        <f>HLOOKUP(A1,PERCENTUAIS!$D$1:$KT$2,2,FALSE)</f>
        <v>Impressões sobre o trabalho remoto: [Sinto-me mais sobrecarregado/a no trabalho remoto, se comparado ao trabalho presencial]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</v>
      </c>
      <c r="C9" s="35">
        <f>$H9/$I$14</f>
        <v>0.2</v>
      </c>
      <c r="D9" s="35">
        <f>B9+C9</f>
        <v>0.2</v>
      </c>
      <c r="E9" s="18">
        <f>COUNTIFS(PERCENTUAIS!$AS$3:$AS$17,$A9,PERCENTUAIS!$A$3:$A$17,$E$8)</f>
        <v>0</v>
      </c>
      <c r="F9" s="18">
        <f>COUNTIFS(PERCENTUAIS!$AS$3:$AS$17,$A9,PERCENTUAIS!$A$3:$A$17,$F$8)</f>
        <v>0</v>
      </c>
      <c r="G9" s="18">
        <f>COUNTIFS(PERCENTUAIS!$AS$3:$AS$17,$A9,PERCENTUAIS!$A$3:$A$17,$G$8)</f>
        <v>0</v>
      </c>
      <c r="H9" s="18">
        <f>COUNTIFS(PERCENTUAIS!$AS$3:$AS$17,$A9,PERCENTUAIS!$A$3:$A$17,$H$8)</f>
        <v>3</v>
      </c>
      <c r="I9" s="19"/>
    </row>
    <row r="10" spans="1:9" x14ac:dyDescent="0.2">
      <c r="A10" s="4" t="s">
        <v>63</v>
      </c>
      <c r="B10" s="35">
        <f>($G10+$F10+$E10)/$I$14</f>
        <v>0</v>
      </c>
      <c r="C10" s="35">
        <f>$H10/$I$14</f>
        <v>6.6666666666666666E-2</v>
      </c>
      <c r="D10" s="35">
        <f t="shared" ref="D10:D13" si="0">B10+C10</f>
        <v>6.6666666666666666E-2</v>
      </c>
      <c r="E10" s="18">
        <f>COUNTIFS(PERCENTUAIS!$AS$3:$AS$17,$A10,PERCENTUAIS!$A$3:$A$17,$E$8)</f>
        <v>0</v>
      </c>
      <c r="F10" s="18">
        <f>COUNTIFS(PERCENTUAIS!$AS$3:$AS$17,$A10,PERCENTUAIS!$A$3:$A$17,$F$8)</f>
        <v>0</v>
      </c>
      <c r="G10" s="18">
        <f>COUNTIFS(PERCENTUAIS!$AS$3:$AS$17,$A10,PERCENTUAIS!$A$3:$A$17,$G$8)</f>
        <v>0</v>
      </c>
      <c r="H10" s="18">
        <f>COUNTIFS(PERCENTUAIS!$AS$3:$AS$17,$A10,PERCENTUAIS!$A$3:$A$17,$H$8)</f>
        <v>1</v>
      </c>
      <c r="I10" s="20"/>
    </row>
    <row r="11" spans="1:9" x14ac:dyDescent="0.2">
      <c r="A11" s="4" t="s">
        <v>56</v>
      </c>
      <c r="B11" s="35">
        <f>($G11+$F11+$E11)/$I$14</f>
        <v>0</v>
      </c>
      <c r="C11" s="35">
        <f>$H11/$I$14</f>
        <v>0.2</v>
      </c>
      <c r="D11" s="35">
        <f t="shared" si="0"/>
        <v>0.2</v>
      </c>
      <c r="E11" s="18">
        <f>COUNTIFS(PERCENTUAIS!$AS$3:$AS$17,$A11,PERCENTUAIS!$A$3:$A$17,$E$8)</f>
        <v>0</v>
      </c>
      <c r="F11" s="18">
        <f>COUNTIFS(PERCENTUAIS!$AS$3:$AS$17,$A11,PERCENTUAIS!$A$3:$A$17,$F$8)</f>
        <v>0</v>
      </c>
      <c r="G11" s="18">
        <f>COUNTIFS(PERCENTUAIS!$AS$3:$AS$17,$A11,PERCENTUAIS!$A$3:$A$17,$G$8)</f>
        <v>0</v>
      </c>
      <c r="H11" s="18">
        <f>COUNTIFS(PERCENTUAIS!$AS$3:$AS$17,$A11,PERCENTUAIS!$A$3:$A$17,$H$8)</f>
        <v>3</v>
      </c>
      <c r="I11" s="21"/>
    </row>
    <row r="12" spans="1:9" x14ac:dyDescent="0.2">
      <c r="A12" s="4" t="s">
        <v>67</v>
      </c>
      <c r="B12" s="35">
        <f>($G12+$F12+$E12)/$I$14</f>
        <v>0</v>
      </c>
      <c r="C12" s="35">
        <f>$H12/$I$14</f>
        <v>0.4</v>
      </c>
      <c r="D12" s="35">
        <f t="shared" si="0"/>
        <v>0.4</v>
      </c>
      <c r="E12" s="18">
        <f>COUNTIFS(PERCENTUAIS!$AS$3:$AS$17,$A12,PERCENTUAIS!$A$3:$A$17,$E$8)</f>
        <v>0</v>
      </c>
      <c r="F12" s="18">
        <f>COUNTIFS(PERCENTUAIS!$AS$3:$AS$17,$A12,PERCENTUAIS!$A$3:$A$17,$F$8)</f>
        <v>0</v>
      </c>
      <c r="G12" s="18">
        <f>COUNTIFS(PERCENTUAIS!$AS$3:$AS$17,$A12,PERCENTUAIS!$A$3:$A$17,$G$8)</f>
        <v>0</v>
      </c>
      <c r="H12" s="18">
        <f>COUNTIFS(PERCENTUAIS!$AS$3:$AS$17,$A12,PERCENTUAIS!$A$3:$A$17,$H$8)</f>
        <v>6</v>
      </c>
      <c r="I12" s="22"/>
    </row>
    <row r="13" spans="1:9" x14ac:dyDescent="0.2">
      <c r="A13" s="4" t="s">
        <v>64</v>
      </c>
      <c r="B13" s="35">
        <f>($G13+$F13+$E13)/$I$14</f>
        <v>0</v>
      </c>
      <c r="C13" s="35">
        <f>$H13/$I$14</f>
        <v>0.13333333333333333</v>
      </c>
      <c r="D13" s="35">
        <f t="shared" si="0"/>
        <v>0.13333333333333333</v>
      </c>
      <c r="E13" s="18">
        <f>COUNTIFS(PERCENTUAIS!$AS$3:$AS$17,$A13,PERCENTUAIS!$A$3:$A$17,$E$8)</f>
        <v>0</v>
      </c>
      <c r="F13" s="18">
        <f>COUNTIFS(PERCENTUAIS!$AS$3:$AS$17,$A13,PERCENTUAIS!$A$3:$A$17,$F$8)</f>
        <v>0</v>
      </c>
      <c r="G13" s="18">
        <f>COUNTIFS(PERCENTUAIS!$AS$3:$AS$17,$A13,PERCENTUAIS!$A$3:$A$17,$G$8)</f>
        <v>0</v>
      </c>
      <c r="H13" s="18">
        <f>COUNTIFS(PERCENTUAIS!$AS$3:$AS$17,$A13,PERCENTUAIS!$A$3:$A$17,$H$8)</f>
        <v>2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0</v>
      </c>
      <c r="H14" s="23">
        <f t="shared" si="1"/>
        <v>15</v>
      </c>
      <c r="I14" s="24">
        <f>SUM(E14:H14)</f>
        <v>15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C637-4BF4-46A4-926A-3576B18E6217}">
  <dimension ref="A1:I17"/>
  <sheetViews>
    <sheetView zoomScale="60" zoomScaleNormal="60" workbookViewId="0">
      <selection activeCell="G36" sqref="G36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TEXT(PERCENTUAIS!AT1,"0")</f>
        <v>QUESTÃO43</v>
      </c>
    </row>
    <row r="2" spans="1:9" x14ac:dyDescent="0.2">
      <c r="A2" s="41" t="str">
        <f>HLOOKUP(A1,PERCENTUAIS!$D$1:$KT$2,2,FALSE)</f>
        <v>Impressões sobre o trabalho remoto: [Estou satisfeito/a com meu desempenho durante o trabalho remoto]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</v>
      </c>
      <c r="C9" s="35">
        <f>$H9/$I$14</f>
        <v>0.33333333333333331</v>
      </c>
      <c r="D9" s="35">
        <f>B9+C9</f>
        <v>0.33333333333333331</v>
      </c>
      <c r="E9" s="18">
        <f>COUNTIFS(PERCENTUAIS!$AT$3:$AT$17,$A9,PERCENTUAIS!$A$3:$A$17,$E$8)</f>
        <v>0</v>
      </c>
      <c r="F9" s="18">
        <f>COUNTIFS(PERCENTUAIS!$AT$3:$AT$17,$A9,PERCENTUAIS!$A$3:$A$17,$F$8)</f>
        <v>0</v>
      </c>
      <c r="G9" s="18">
        <f>COUNTIFS(PERCENTUAIS!$AT$3:$AT$17,$A9,PERCENTUAIS!$A$3:$A$17,$G$8)</f>
        <v>0</v>
      </c>
      <c r="H9" s="18">
        <f>COUNTIFS(PERCENTUAIS!$AT$3:$AT$17,$A9,PERCENTUAIS!$A$3:$A$17,$H$8)</f>
        <v>5</v>
      </c>
      <c r="I9" s="19"/>
    </row>
    <row r="10" spans="1:9" x14ac:dyDescent="0.2">
      <c r="A10" s="4" t="s">
        <v>63</v>
      </c>
      <c r="B10" s="35">
        <f>($G10+$F10+$E10)/$I$14</f>
        <v>0</v>
      </c>
      <c r="C10" s="35">
        <f>$H10/$I$14</f>
        <v>0.46666666666666667</v>
      </c>
      <c r="D10" s="35">
        <f t="shared" ref="D10:D13" si="0">B10+C10</f>
        <v>0.46666666666666667</v>
      </c>
      <c r="E10" s="18">
        <f>COUNTIFS(PERCENTUAIS!$AT$3:$AT$17,$A10,PERCENTUAIS!$A$3:$A$17,$E$8)</f>
        <v>0</v>
      </c>
      <c r="F10" s="18">
        <f>COUNTIFS(PERCENTUAIS!$AT$3:$AT$17,$A10,PERCENTUAIS!$A$3:$A$17,$F$8)</f>
        <v>0</v>
      </c>
      <c r="G10" s="18">
        <f>COUNTIFS(PERCENTUAIS!$AT$3:$AT$17,$A10,PERCENTUAIS!$A$3:$A$17,$G$8)</f>
        <v>0</v>
      </c>
      <c r="H10" s="18">
        <f>COUNTIFS(PERCENTUAIS!$AT$3:$AT$17,$A10,PERCENTUAIS!$A$3:$A$17,$H$8)</f>
        <v>7</v>
      </c>
      <c r="I10" s="20"/>
    </row>
    <row r="11" spans="1:9" x14ac:dyDescent="0.2">
      <c r="A11" s="4" t="s">
        <v>56</v>
      </c>
      <c r="B11" s="35">
        <f>($G11+$F11+$E11)/$I$14</f>
        <v>0</v>
      </c>
      <c r="C11" s="35">
        <f>$H11/$I$14</f>
        <v>0.13333333333333333</v>
      </c>
      <c r="D11" s="35">
        <f t="shared" si="0"/>
        <v>0.13333333333333333</v>
      </c>
      <c r="E11" s="18">
        <f>COUNTIFS(PERCENTUAIS!$AT$3:$AT$17,$A11,PERCENTUAIS!$A$3:$A$17,$E$8)</f>
        <v>0</v>
      </c>
      <c r="F11" s="18">
        <f>COUNTIFS(PERCENTUAIS!$AT$3:$AT$17,$A11,PERCENTUAIS!$A$3:$A$17,$F$8)</f>
        <v>0</v>
      </c>
      <c r="G11" s="18">
        <f>COUNTIFS(PERCENTUAIS!$AT$3:$AT$17,$A11,PERCENTUAIS!$A$3:$A$17,$G$8)</f>
        <v>0</v>
      </c>
      <c r="H11" s="18">
        <f>COUNTIFS(PERCENTUAIS!$AT$3:$AT$17,$A11,PERCENTUAIS!$A$3:$A$17,$H$8)</f>
        <v>2</v>
      </c>
      <c r="I11" s="21"/>
    </row>
    <row r="12" spans="1:9" x14ac:dyDescent="0.2">
      <c r="A12" s="4" t="s">
        <v>67</v>
      </c>
      <c r="B12" s="35">
        <f>($G12+$F12+$E12)/$I$14</f>
        <v>0</v>
      </c>
      <c r="C12" s="35">
        <f>$H12/$I$14</f>
        <v>0</v>
      </c>
      <c r="D12" s="35">
        <f t="shared" si="0"/>
        <v>0</v>
      </c>
      <c r="E12" s="18">
        <f>COUNTIFS(PERCENTUAIS!$AT$3:$AT$17,$A12,PERCENTUAIS!$A$3:$A$17,$E$8)</f>
        <v>0</v>
      </c>
      <c r="F12" s="18">
        <f>COUNTIFS(PERCENTUAIS!$AT$3:$AT$17,$A12,PERCENTUAIS!$A$3:$A$17,$F$8)</f>
        <v>0</v>
      </c>
      <c r="G12" s="18">
        <f>COUNTIFS(PERCENTUAIS!$AT$3:$AT$17,$A12,PERCENTUAIS!$A$3:$A$17,$G$8)</f>
        <v>0</v>
      </c>
      <c r="H12" s="18">
        <f>COUNTIFS(PERCENTUAIS!$AT$3:$AT$17,$A12,PERCENTUAIS!$A$3:$A$17,$H$8)</f>
        <v>0</v>
      </c>
      <c r="I12" s="22"/>
    </row>
    <row r="13" spans="1:9" x14ac:dyDescent="0.2">
      <c r="A13" s="4" t="s">
        <v>64</v>
      </c>
      <c r="B13" s="35">
        <f>($G13+$F13+$E13)/$I$14</f>
        <v>0</v>
      </c>
      <c r="C13" s="35">
        <f>$H13/$I$14</f>
        <v>6.6666666666666666E-2</v>
      </c>
      <c r="D13" s="35">
        <f t="shared" si="0"/>
        <v>6.6666666666666666E-2</v>
      </c>
      <c r="E13" s="18">
        <f>COUNTIFS(PERCENTUAIS!$AT$3:$AT$17,$A13,PERCENTUAIS!$A$3:$A$17,$E$8)</f>
        <v>0</v>
      </c>
      <c r="F13" s="18">
        <f>COUNTIFS(PERCENTUAIS!$AT$3:$AT$17,$A13,PERCENTUAIS!$A$3:$A$17,$F$8)</f>
        <v>0</v>
      </c>
      <c r="G13" s="18">
        <f>COUNTIFS(PERCENTUAIS!$AT$3:$AT$17,$A13,PERCENTUAIS!$A$3:$A$17,$G$8)</f>
        <v>0</v>
      </c>
      <c r="H13" s="18">
        <f>COUNTIFS(PERCENTUAIS!$AT$3:$AT$17,$A13,PERCENTUAIS!$A$3:$A$17,$H$8)</f>
        <v>1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0</v>
      </c>
      <c r="H14" s="23">
        <f t="shared" si="1"/>
        <v>15</v>
      </c>
      <c r="I14" s="24">
        <f>SUM(E14:H14)</f>
        <v>15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22DFD-62A0-487A-B53C-17CB0D9E3471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TEXT(PERCENTUAIS!AU1,"0")</f>
        <v>QUESTÃO44</v>
      </c>
    </row>
    <row r="2" spans="1:9" x14ac:dyDescent="0.2">
      <c r="A2" s="41" t="str">
        <f>HLOOKUP(A1,PERCENTUAIS!$D$1:$KT$2,2,FALSE)</f>
        <v>Impressões sobre o trabalho remoto: [Sinto falta das interações sociais presenciais]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57</v>
      </c>
      <c r="B9" s="35">
        <f>($G9+$F9+$E9)/$I$14</f>
        <v>0</v>
      </c>
      <c r="C9" s="35">
        <f>$H9/$I$14</f>
        <v>0.2</v>
      </c>
      <c r="D9" s="35">
        <f>B9+C9</f>
        <v>0.2</v>
      </c>
      <c r="E9" s="18">
        <f>COUNTIFS(PERCENTUAIS!$AU$3:$AU$17,$A9,PERCENTUAIS!$A$3:$A$17,$E$8)</f>
        <v>0</v>
      </c>
      <c r="F9" s="18">
        <f>COUNTIFS(PERCENTUAIS!$AU$3:$AU$17,$A9,PERCENTUAIS!$A$3:$A$17,$F$8)</f>
        <v>0</v>
      </c>
      <c r="G9" s="18">
        <f>COUNTIFS(PERCENTUAIS!$AU$3:$AU$17,$A9,PERCENTUAIS!$A$3:$A$17,$G$8)</f>
        <v>0</v>
      </c>
      <c r="H9" s="18">
        <f>COUNTIFS(PERCENTUAIS!$AU$3:$AU$17,$A9,PERCENTUAIS!$A$3:$A$17,$H$8)</f>
        <v>3</v>
      </c>
      <c r="I9" s="19"/>
    </row>
    <row r="10" spans="1:9" x14ac:dyDescent="0.2">
      <c r="A10" s="4" t="s">
        <v>63</v>
      </c>
      <c r="B10" s="35">
        <f>($G10+$F10+$E10)/$I$14</f>
        <v>0</v>
      </c>
      <c r="C10" s="35">
        <f>$H10/$I$14</f>
        <v>0.4</v>
      </c>
      <c r="D10" s="35">
        <f t="shared" ref="D10:D13" si="0">B10+C10</f>
        <v>0.4</v>
      </c>
      <c r="E10" s="18">
        <f>COUNTIFS(PERCENTUAIS!$AU$3:$AU$17,$A10,PERCENTUAIS!$A$3:$A$17,$E$8)</f>
        <v>0</v>
      </c>
      <c r="F10" s="18">
        <f>COUNTIFS(PERCENTUAIS!$AU$3:$AU$17,$A10,PERCENTUAIS!$A$3:$A$17,$F$8)</f>
        <v>0</v>
      </c>
      <c r="G10" s="18">
        <f>COUNTIFS(PERCENTUAIS!$AU$3:$AU$17,$A10,PERCENTUAIS!$A$3:$A$17,$G$8)</f>
        <v>0</v>
      </c>
      <c r="H10" s="18">
        <f>COUNTIFS(PERCENTUAIS!$AU$3:$AU$17,$A10,PERCENTUAIS!$A$3:$A$17,$H$8)</f>
        <v>6</v>
      </c>
      <c r="I10" s="20"/>
    </row>
    <row r="11" spans="1:9" x14ac:dyDescent="0.2">
      <c r="A11" s="4" t="s">
        <v>56</v>
      </c>
      <c r="B11" s="35">
        <f>($G11+$F11+$E11)/$I$14</f>
        <v>0</v>
      </c>
      <c r="C11" s="35">
        <f>$H11/$I$14</f>
        <v>6.6666666666666666E-2</v>
      </c>
      <c r="D11" s="35">
        <f t="shared" si="0"/>
        <v>6.6666666666666666E-2</v>
      </c>
      <c r="E11" s="18">
        <f>COUNTIFS(PERCENTUAIS!$AU$3:$AU$17,$A11,PERCENTUAIS!$A$3:$A$17,$E$8)</f>
        <v>0</v>
      </c>
      <c r="F11" s="18">
        <f>COUNTIFS(PERCENTUAIS!$AU$3:$AU$17,$A11,PERCENTUAIS!$A$3:$A$17,$F$8)</f>
        <v>0</v>
      </c>
      <c r="G11" s="18">
        <f>COUNTIFS(PERCENTUAIS!$AU$3:$AU$17,$A11,PERCENTUAIS!$A$3:$A$17,$G$8)</f>
        <v>0</v>
      </c>
      <c r="H11" s="18">
        <f>COUNTIFS(PERCENTUAIS!$AU$3:$AU$17,$A11,PERCENTUAIS!$A$3:$A$17,$H$8)</f>
        <v>1</v>
      </c>
      <c r="I11" s="21"/>
    </row>
    <row r="12" spans="1:9" x14ac:dyDescent="0.2">
      <c r="A12" s="4" t="s">
        <v>67</v>
      </c>
      <c r="B12" s="35">
        <f>($G12+$F12+$E12)/$I$14</f>
        <v>0</v>
      </c>
      <c r="C12" s="35">
        <f>$H12/$I$14</f>
        <v>0.33333333333333331</v>
      </c>
      <c r="D12" s="35">
        <f t="shared" si="0"/>
        <v>0.33333333333333331</v>
      </c>
      <c r="E12" s="18">
        <f>COUNTIFS(PERCENTUAIS!$AU$3:$AU$17,$A12,PERCENTUAIS!$A$3:$A$17,$E$8)</f>
        <v>0</v>
      </c>
      <c r="F12" s="18">
        <f>COUNTIFS(PERCENTUAIS!$AU$3:$AU$17,$A12,PERCENTUAIS!$A$3:$A$17,$F$8)</f>
        <v>0</v>
      </c>
      <c r="G12" s="18">
        <f>COUNTIFS(PERCENTUAIS!$AU$3:$AU$17,$A12,PERCENTUAIS!$A$3:$A$17,$G$8)</f>
        <v>0</v>
      </c>
      <c r="H12" s="18">
        <f>COUNTIFS(PERCENTUAIS!$AU$3:$AU$17,$A12,PERCENTUAIS!$A$3:$A$17,$H$8)</f>
        <v>5</v>
      </c>
      <c r="I12" s="22"/>
    </row>
    <row r="13" spans="1:9" x14ac:dyDescent="0.2">
      <c r="A13" s="4" t="s">
        <v>64</v>
      </c>
      <c r="B13" s="35">
        <f>($G13+$F13+$E13)/$I$14</f>
        <v>0</v>
      </c>
      <c r="C13" s="35">
        <f>$H13/$I$14</f>
        <v>0</v>
      </c>
      <c r="D13" s="35">
        <f t="shared" si="0"/>
        <v>0</v>
      </c>
      <c r="E13" s="18">
        <f>COUNTIFS(PERCENTUAIS!$AU$3:$AU$17,$A13,PERCENTUAIS!$A$3:$A$17,$E$8)</f>
        <v>0</v>
      </c>
      <c r="F13" s="18">
        <f>COUNTIFS(PERCENTUAIS!$AU$3:$AU$17,$A13,PERCENTUAIS!$A$3:$A$17,$F$8)</f>
        <v>0</v>
      </c>
      <c r="G13" s="18">
        <f>COUNTIFS(PERCENTUAIS!$AU$3:$AU$17,$A13,PERCENTUAIS!$A$3:$A$17,$G$8)</f>
        <v>0</v>
      </c>
      <c r="H13" s="18">
        <f>COUNTIFS(PERCENTUAIS!$AU$3:$AU$17,$A13,PERCENTUAIS!$A$3:$A$17,$H$8)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0</v>
      </c>
      <c r="H14" s="23">
        <f t="shared" si="1"/>
        <v>15</v>
      </c>
      <c r="I14" s="24">
        <f>SUM(E14:H14)</f>
        <v>15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5B51-2877-4557-8F71-6358C80EB218}">
  <dimension ref="A1:I17"/>
  <sheetViews>
    <sheetView zoomScale="50" zoomScaleNormal="50" workbookViewId="0">
      <selection activeCell="B9" sqref="B9:D13"/>
    </sheetView>
  </sheetViews>
  <sheetFormatPr defaultRowHeight="12.75" x14ac:dyDescent="0.2"/>
  <cols>
    <col min="1" max="1" width="24.5703125" customWidth="1"/>
    <col min="2" max="3" width="11.140625" customWidth="1"/>
    <col min="4" max="4" width="12.42578125" customWidth="1"/>
    <col min="5" max="5" width="13" customWidth="1"/>
    <col min="6" max="6" width="13.5703125" customWidth="1"/>
    <col min="7" max="7" width="12.5703125" customWidth="1"/>
    <col min="8" max="8" width="12" customWidth="1"/>
  </cols>
  <sheetData>
    <row r="1" spans="1:9" x14ac:dyDescent="0.2">
      <c r="A1" s="1" t="str">
        <f>TEXT(PERCENTUAIS!AV1,"0")</f>
        <v>QUESTÃO45</v>
      </c>
    </row>
    <row r="2" spans="1:9" x14ac:dyDescent="0.2">
      <c r="A2" s="41" t="str">
        <f>HLOOKUP(A1,PERCENTUAIS!$D$1:$KT$2,2,FALSE)</f>
        <v>Considerando um possível retorno ao trabalho presencial e na possibilidade de flexibilização entre trabalho presencial e remoto, marque o quanto da sua carga horária você gostaria de dedicar ao trabalho remoto:</v>
      </c>
      <c r="B2" s="42"/>
      <c r="C2" s="42"/>
      <c r="D2" s="42"/>
      <c r="E2" s="42"/>
      <c r="F2" s="43"/>
    </row>
    <row r="3" spans="1:9" x14ac:dyDescent="0.2">
      <c r="A3" s="44"/>
      <c r="B3" s="45"/>
      <c r="C3" s="45"/>
      <c r="D3" s="45"/>
      <c r="E3" s="45"/>
      <c r="F3" s="46"/>
    </row>
    <row r="4" spans="1:9" x14ac:dyDescent="0.2">
      <c r="A4" s="44"/>
      <c r="B4" s="45"/>
      <c r="C4" s="45"/>
      <c r="D4" s="45"/>
      <c r="E4" s="45"/>
      <c r="F4" s="46"/>
    </row>
    <row r="5" spans="1:9" x14ac:dyDescent="0.2">
      <c r="A5" s="47"/>
      <c r="B5" s="48"/>
      <c r="C5" s="48"/>
      <c r="D5" s="48"/>
      <c r="E5" s="48"/>
      <c r="F5" s="49"/>
    </row>
    <row r="7" spans="1:9" x14ac:dyDescent="0.2">
      <c r="A7" s="2"/>
      <c r="E7" s="3"/>
    </row>
    <row r="8" spans="1:9" ht="38.25" x14ac:dyDescent="0.2">
      <c r="A8" s="5" t="s">
        <v>118</v>
      </c>
      <c r="B8" s="15" t="s">
        <v>119</v>
      </c>
      <c r="C8" s="15" t="s">
        <v>120</v>
      </c>
      <c r="D8" s="15" t="s">
        <v>121</v>
      </c>
      <c r="E8" s="16" t="s">
        <v>72</v>
      </c>
      <c r="F8" s="16" t="s">
        <v>71</v>
      </c>
      <c r="G8" s="16" t="s">
        <v>48</v>
      </c>
      <c r="H8" s="16" t="s">
        <v>59</v>
      </c>
      <c r="I8" s="17" t="s">
        <v>122</v>
      </c>
    </row>
    <row r="9" spans="1:9" x14ac:dyDescent="0.2">
      <c r="A9" s="4" t="s">
        <v>70</v>
      </c>
      <c r="B9" s="35">
        <f>($G9+$F9+$E9)/$I$14</f>
        <v>0</v>
      </c>
      <c r="C9" s="35">
        <f>$H9/$I$14</f>
        <v>0.13333333333333333</v>
      </c>
      <c r="D9" s="35">
        <f>B9+C9</f>
        <v>0.13333333333333333</v>
      </c>
      <c r="E9" s="18">
        <f>COUNTIFS(PERCENTUAIS!$AV$3:$AV$17,$A9,PERCENTUAIS!$A$3:$A$17,$E$8)</f>
        <v>0</v>
      </c>
      <c r="F9" s="18">
        <f>COUNTIFS(PERCENTUAIS!$AV$3:$AV$17,$A9,PERCENTUAIS!$A$3:$A$17,$F$8)</f>
        <v>0</v>
      </c>
      <c r="G9" s="18">
        <f>COUNTIFS(PERCENTUAIS!$AV$3:$AV$17,$A9,PERCENTUAIS!$A$3:$A$17,$G$8)</f>
        <v>0</v>
      </c>
      <c r="H9" s="18">
        <f>COUNTIFS(PERCENTUAIS!$AV$3:$AV$17,$A9,PERCENTUAIS!$A$3:$A$17,$H$8)</f>
        <v>2</v>
      </c>
      <c r="I9" s="19"/>
    </row>
    <row r="10" spans="1:9" x14ac:dyDescent="0.2">
      <c r="A10" s="4" t="s">
        <v>66</v>
      </c>
      <c r="B10" s="35">
        <f>($G10+$F10+$E10)/$I$14</f>
        <v>0</v>
      </c>
      <c r="C10" s="35">
        <f>$H10/$I$14</f>
        <v>6.6666666666666666E-2</v>
      </c>
      <c r="D10" s="35">
        <f t="shared" ref="D10:D13" si="0">B10+C10</f>
        <v>6.6666666666666666E-2</v>
      </c>
      <c r="E10" s="18">
        <f>COUNTIFS(PERCENTUAIS!$AV$3:$AV$17,$A10,PERCENTUAIS!$A$3:$A$17,$E$8)</f>
        <v>0</v>
      </c>
      <c r="F10" s="18">
        <f>COUNTIFS(PERCENTUAIS!$AV$3:$AV$17,$A10,PERCENTUAIS!$A$3:$A$17,$F$8)</f>
        <v>0</v>
      </c>
      <c r="G10" s="18">
        <f>COUNTIFS(PERCENTUAIS!$AV$3:$AV$17,$A10,PERCENTUAIS!$A$3:$A$17,$G$8)</f>
        <v>0</v>
      </c>
      <c r="H10" s="18">
        <f>COUNTIFS(PERCENTUAIS!$AV$3:$AV$17,$A10,PERCENTUAIS!$A$3:$A$17,$H$8)</f>
        <v>1</v>
      </c>
      <c r="I10" s="20"/>
    </row>
    <row r="11" spans="1:9" x14ac:dyDescent="0.2">
      <c r="A11" s="4" t="s">
        <v>58</v>
      </c>
      <c r="B11" s="35">
        <f>($G11+$F11+$E11)/$I$14</f>
        <v>0</v>
      </c>
      <c r="C11" s="35">
        <f>$H11/$I$14</f>
        <v>0.4</v>
      </c>
      <c r="D11" s="35">
        <f t="shared" si="0"/>
        <v>0.4</v>
      </c>
      <c r="E11" s="18">
        <f>COUNTIFS(PERCENTUAIS!$AV$3:$AV$17,$A11,PERCENTUAIS!$A$3:$A$17,$E$8)</f>
        <v>0</v>
      </c>
      <c r="F11" s="18">
        <f>COUNTIFS(PERCENTUAIS!$AV$3:$AV$17,$A11,PERCENTUAIS!$A$3:$A$17,$F$8)</f>
        <v>0</v>
      </c>
      <c r="G11" s="18">
        <f>COUNTIFS(PERCENTUAIS!$AV$3:$AV$17,$A11,PERCENTUAIS!$A$3:$A$17,$G$8)</f>
        <v>0</v>
      </c>
      <c r="H11" s="18">
        <f>COUNTIFS(PERCENTUAIS!$AV$3:$AV$17,$A11,PERCENTUAIS!$A$3:$A$17,$H$8)</f>
        <v>6</v>
      </c>
      <c r="I11" s="21"/>
    </row>
    <row r="12" spans="1:9" x14ac:dyDescent="0.2">
      <c r="A12" s="4" t="s">
        <v>65</v>
      </c>
      <c r="B12" s="35">
        <f>($G12+$F12+$E12)/$I$14</f>
        <v>0</v>
      </c>
      <c r="C12" s="35">
        <f>$H12/$I$14</f>
        <v>0.4</v>
      </c>
      <c r="D12" s="35">
        <f t="shared" si="0"/>
        <v>0.4</v>
      </c>
      <c r="E12" s="18">
        <f>COUNTIFS(PERCENTUAIS!$AV$3:$AV$17,$A12,PERCENTUAIS!$A$3:$A$17,$E$8)</f>
        <v>0</v>
      </c>
      <c r="F12" s="18">
        <f>COUNTIFS(PERCENTUAIS!$AV$3:$AV$17,$A12,PERCENTUAIS!$A$3:$A$17,$F$8)</f>
        <v>0</v>
      </c>
      <c r="G12" s="18">
        <f>COUNTIFS(PERCENTUAIS!$AV$3:$AV$17,$A12,PERCENTUAIS!$A$3:$A$17,$G$8)</f>
        <v>0</v>
      </c>
      <c r="H12" s="18">
        <f>COUNTIFS(PERCENTUAIS!$AV$3:$AV$17,$A12,PERCENTUAIS!$A$3:$A$17,$H$8)</f>
        <v>6</v>
      </c>
      <c r="I12" s="22"/>
    </row>
    <row r="13" spans="1:9" ht="25.5" x14ac:dyDescent="0.2">
      <c r="A13" s="4" t="s">
        <v>68</v>
      </c>
      <c r="B13" s="35">
        <f>($G13+$F13+$E13)/$I$14</f>
        <v>0</v>
      </c>
      <c r="C13" s="35">
        <f>$H13/$I$14</f>
        <v>0</v>
      </c>
      <c r="D13" s="35">
        <f t="shared" si="0"/>
        <v>0</v>
      </c>
      <c r="E13" s="18">
        <f>COUNTIFS(PERCENTUAIS!$AV$3:$AV$17,$A13,PERCENTUAIS!$A$3:$A$17,$E$8)</f>
        <v>0</v>
      </c>
      <c r="F13" s="18">
        <f>COUNTIFS(PERCENTUAIS!$AV$3:$AV$17,$A13,PERCENTUAIS!$A$3:$A$17,$F$8)</f>
        <v>0</v>
      </c>
      <c r="G13" s="18">
        <f>COUNTIFS(PERCENTUAIS!$AV$3:$AV$17,$A13,PERCENTUAIS!$A$3:$A$17,$G$8)</f>
        <v>0</v>
      </c>
      <c r="H13" s="18">
        <f>COUNTIFS(PERCENTUAIS!$AV$3:$AV$17,$A13,PERCENTUAIS!$A$3:$A$17,$H$8)</f>
        <v>0</v>
      </c>
      <c r="I13" s="22"/>
    </row>
    <row r="14" spans="1:9" x14ac:dyDescent="0.2">
      <c r="E14" s="23">
        <f>SUM(E9:E13)</f>
        <v>0</v>
      </c>
      <c r="F14" s="23">
        <f t="shared" ref="F14:H14" si="1">SUM(F9:F13)</f>
        <v>0</v>
      </c>
      <c r="G14" s="23">
        <f t="shared" si="1"/>
        <v>0</v>
      </c>
      <c r="H14" s="23">
        <f t="shared" si="1"/>
        <v>15</v>
      </c>
      <c r="I14" s="24">
        <f>SUM(E14:H14)</f>
        <v>15</v>
      </c>
    </row>
    <row r="15" spans="1:9" x14ac:dyDescent="0.2">
      <c r="A15" s="1"/>
    </row>
    <row r="16" spans="1:9" x14ac:dyDescent="0.2">
      <c r="A16" s="1"/>
    </row>
    <row r="17" spans="1:1" x14ac:dyDescent="0.2">
      <c r="A17" s="1"/>
    </row>
  </sheetData>
  <mergeCells count="1">
    <mergeCell ref="A2:F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41</vt:i4>
      </vt:variant>
    </vt:vector>
  </HeadingPairs>
  <TitlesOfParts>
    <vt:vector size="41" baseType="lpstr">
      <vt:lpstr>PERCENTUAIS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Q35-40</vt:lpstr>
      <vt:lpstr>Q41</vt:lpstr>
      <vt:lpstr>Q42</vt:lpstr>
      <vt:lpstr>Q43</vt:lpstr>
      <vt:lpstr>Q44</vt:lpstr>
      <vt:lpstr>Q45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UFPR</dc:creator>
  <cp:keywords/>
  <dc:description/>
  <cp:lastModifiedBy>Rafael Yudi Miyake</cp:lastModifiedBy>
  <cp:revision>2</cp:revision>
  <dcterms:created xsi:type="dcterms:W3CDTF">2020-12-22T22:27:47Z</dcterms:created>
  <dcterms:modified xsi:type="dcterms:W3CDTF">2021-02-02T23:53:35Z</dcterms:modified>
  <cp:category/>
  <cp:contentStatus/>
</cp:coreProperties>
</file>