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Setores/"/>
    </mc:Choice>
  </mc:AlternateContent>
  <xr:revisionPtr revIDLastSave="4" documentId="8_{FC478728-92E8-477B-BAEE-3D728F8BD6B0}" xr6:coauthVersionLast="46" xr6:coauthVersionMax="46" xr10:uidLastSave="{A69D5411-3FBF-4D1D-8008-3940FAFBC112}"/>
  <bookViews>
    <workbookView xWindow="-120" yWindow="-120" windowWidth="20730" windowHeight="11160" tabRatio="901" xr2:uid="{00000000-000D-0000-FFFF-FFFF00000000}"/>
  </bookViews>
  <sheets>
    <sheet name="Póspercentuais" sheetId="1" r:id="rId1"/>
    <sheet name="Programas" sheetId="109" r:id="rId2"/>
    <sheet name="Q1" sheetId="5" r:id="rId3"/>
    <sheet name="Q2" sheetId="6" r:id="rId4"/>
    <sheet name="Q3" sheetId="7" r:id="rId5"/>
    <sheet name="Q4" sheetId="8" r:id="rId6"/>
    <sheet name="q1-q4- SIM" sheetId="108" r:id="rId7"/>
    <sheet name="Q5" sheetId="9" r:id="rId8"/>
    <sheet name="Q6" sheetId="4" r:id="rId9"/>
    <sheet name="Q7" sheetId="10" r:id="rId10"/>
    <sheet name="Q8" sheetId="11" r:id="rId11"/>
    <sheet name="Q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7" r:id="rId26"/>
    <sheet name="Q24" sheetId="26" r:id="rId27"/>
    <sheet name="Q25" sheetId="28" r:id="rId28"/>
    <sheet name="Q26" sheetId="29" r:id="rId29"/>
    <sheet name="Q27" sheetId="30" r:id="rId30"/>
    <sheet name="Q28" sheetId="31" r:id="rId31"/>
    <sheet name="Q29" sheetId="32" r:id="rId32"/>
    <sheet name="Q30" sheetId="33" r:id="rId33"/>
    <sheet name="Q31" sheetId="34" r:id="rId34"/>
    <sheet name="Q32" sheetId="35" r:id="rId35"/>
    <sheet name="Q33" sheetId="36" r:id="rId36"/>
    <sheet name="Q34" sheetId="37" r:id="rId37"/>
    <sheet name="Q35" sheetId="38" r:id="rId38"/>
    <sheet name="Q36" sheetId="39" r:id="rId39"/>
    <sheet name="Q37" sheetId="40" r:id="rId40"/>
    <sheet name="Q38" sheetId="41" r:id="rId41"/>
    <sheet name="Q39" sheetId="42" r:id="rId42"/>
    <sheet name="Q40" sheetId="43" r:id="rId43"/>
    <sheet name="Q41" sheetId="44" r:id="rId44"/>
    <sheet name="Q42" sheetId="45" r:id="rId45"/>
    <sheet name="Q43" sheetId="46" r:id="rId46"/>
    <sheet name="Q44" sheetId="47" r:id="rId47"/>
    <sheet name="Q45" sheetId="48" r:id="rId48"/>
    <sheet name="Q46" sheetId="49" r:id="rId49"/>
    <sheet name="Q47" sheetId="50" r:id="rId50"/>
    <sheet name="Q48" sheetId="51" r:id="rId51"/>
    <sheet name="Q49" sheetId="52" r:id="rId52"/>
    <sheet name="Q50" sheetId="53" r:id="rId53"/>
    <sheet name="Q51" sheetId="54" r:id="rId54"/>
    <sheet name="Q52" sheetId="55" r:id="rId55"/>
    <sheet name="Q53" sheetId="56" r:id="rId56"/>
    <sheet name="Q54" sheetId="57" r:id="rId57"/>
    <sheet name="Q55" sheetId="58" r:id="rId58"/>
    <sheet name="Q56" sheetId="59" r:id="rId59"/>
    <sheet name="Q57" sheetId="60" r:id="rId60"/>
    <sheet name="Q58" sheetId="61" r:id="rId61"/>
    <sheet name="Q59" sheetId="62" r:id="rId62"/>
    <sheet name="Q60" sheetId="63" r:id="rId63"/>
    <sheet name="Q61" sheetId="64" r:id="rId64"/>
    <sheet name="Q62" sheetId="65" r:id="rId65"/>
    <sheet name="Q63" sheetId="66" r:id="rId66"/>
    <sheet name="Q64" sheetId="67" r:id="rId67"/>
    <sheet name="Q65" sheetId="68" r:id="rId68"/>
    <sheet name="Q66" sheetId="69" r:id="rId69"/>
    <sheet name="Q67" sheetId="70" r:id="rId70"/>
    <sheet name="Q68" sheetId="71" r:id="rId71"/>
    <sheet name="Q69" sheetId="72" r:id="rId72"/>
    <sheet name="Q70" sheetId="73" r:id="rId73"/>
    <sheet name="Q71" sheetId="74" r:id="rId74"/>
    <sheet name="Q72" sheetId="75" r:id="rId75"/>
    <sheet name="Q73" sheetId="76" r:id="rId76"/>
    <sheet name="Q74" sheetId="77" r:id="rId77"/>
    <sheet name="Q75" sheetId="78" r:id="rId78"/>
    <sheet name="Q76" sheetId="79" r:id="rId79"/>
    <sheet name="Q77" sheetId="80" r:id="rId80"/>
    <sheet name="Q78" sheetId="81" r:id="rId81"/>
    <sheet name="Q79" sheetId="82" r:id="rId82"/>
    <sheet name="Q80" sheetId="83" r:id="rId83"/>
    <sheet name="Q81" sheetId="84" r:id="rId84"/>
    <sheet name="Q82" sheetId="85" r:id="rId85"/>
    <sheet name="Q83" sheetId="86" r:id="rId86"/>
    <sheet name="Q84" sheetId="87" r:id="rId87"/>
    <sheet name="Q85" sheetId="88" r:id="rId88"/>
    <sheet name="Q86" sheetId="89" r:id="rId89"/>
    <sheet name="Q87" sheetId="90" r:id="rId90"/>
    <sheet name="Q88" sheetId="91" r:id="rId91"/>
    <sheet name="Q89" sheetId="92" r:id="rId92"/>
    <sheet name="Q90" sheetId="93" r:id="rId93"/>
    <sheet name="Q91" sheetId="94" r:id="rId94"/>
    <sheet name="Q92" sheetId="95" r:id="rId95"/>
    <sheet name="Q93" sheetId="96" r:id="rId96"/>
    <sheet name="Q94" sheetId="97" r:id="rId97"/>
    <sheet name="Q95" sheetId="98" r:id="rId98"/>
    <sheet name="Q96" sheetId="99" r:id="rId99"/>
    <sheet name="Q97" sheetId="100" r:id="rId100"/>
    <sheet name="Q98" sheetId="101" r:id="rId101"/>
    <sheet name="Q99" sheetId="102" r:id="rId102"/>
    <sheet name="Q100" sheetId="103" r:id="rId103"/>
    <sheet name="Q101" sheetId="104" r:id="rId104"/>
    <sheet name="Q102" sheetId="105" r:id="rId105"/>
    <sheet name="Q103" sheetId="106" r:id="rId106"/>
    <sheet name="Q104" sheetId="107" r:id="rId107"/>
  </sheets>
  <definedNames>
    <definedName name="_xlnm._FilterDatabase" localSheetId="0" hidden="1">Póspercentuais!$A$2:$DB$14</definedName>
    <definedName name="_xlnm._FilterDatabase" localSheetId="1" hidden="1">Programas!$A$1:$D$3</definedName>
  </definedNames>
  <calcPr calcId="191029" iterateDelta="1E-4"/>
</workbook>
</file>

<file path=xl/calcChain.xml><?xml version="1.0" encoding="utf-8"?>
<calcChain xmlns="http://schemas.openxmlformats.org/spreadsheetml/2006/main">
  <c r="D3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2" i="109"/>
  <c r="B2" i="109" s="1"/>
  <c r="C3" i="109" l="1"/>
  <c r="B3" i="109" s="1"/>
  <c r="C9" i="5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<sst xmlns="http://schemas.openxmlformats.org/spreadsheetml/2006/main" count="2280" uniqueCount="233">
  <si>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</si>
  <si>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</si>
  <si>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</si>
  <si>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</si>
  <si>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</si>
  <si>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</si>
  <si>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</si>
  <si>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</si>
  <si>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</si>
  <si>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</si>
  <si>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</si>
  <si>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</si>
  <si>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</si>
  <si>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</si>
  <si>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</si>
  <si>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</si>
  <si>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</si>
  <si>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</si>
  <si>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</si>
  <si>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</si>
  <si>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</si>
  <si>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</si>
  <si>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</si>
  <si>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</si>
  <si>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</si>
  <si>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</si>
  <si>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</si>
  <si>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</si>
  <si>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</si>
  <si>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</si>
  <si>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</si>
  <si>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</si>
  <si>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</si>
  <si>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</si>
  <si>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</si>
  <si>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</si>
  <si>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</si>
  <si>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</si>
  <si>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</si>
  <si>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</si>
  <si>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</si>
  <si>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</si>
  <si>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</si>
  <si>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</si>
  <si>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</si>
  <si>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</si>
  <si>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</si>
  <si>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</si>
  <si>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</si>
  <si>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</si>
  <si>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</si>
  <si>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</si>
  <si>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</si>
  <si>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</si>
  <si>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</si>
  <si>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</si>
  <si>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</si>
  <si>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</si>
  <si>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</si>
  <si>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</si>
  <si>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</si>
  <si>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</si>
  <si>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</si>
  <si>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</si>
  <si>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</si>
  <si>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</si>
  <si>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</si>
  <si>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</si>
  <si>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</si>
  <si>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</si>
  <si>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</si>
  <si>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</si>
  <si>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</si>
  <si>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</si>
  <si>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</si>
  <si>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</si>
  <si>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</si>
  <si>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</si>
  <si>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</si>
  <si>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</si>
  <si>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</si>
  <si>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</si>
  <si>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</si>
  <si>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</si>
  <si>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</si>
  <si>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</si>
  <si>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</si>
  <si>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</si>
  <si>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</si>
  <si>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</si>
  <si>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</si>
  <si>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</si>
  <si>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</si>
  <si>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</si>
  <si>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</si>
  <si>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</si>
  <si>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</si>
  <si>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</si>
  <si>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</si>
  <si>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</si>
  <si>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</si>
  <si>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</si>
  <si>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</si>
  <si>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</si>
  <si>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</si>
  <si>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</si>
  <si>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</si>
  <si>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</si>
  <si>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</si>
  <si>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</si>
  <si>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</si>
  <si>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</si>
  <si>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</si>
  <si>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SISTEMAS COSTEIROS E OCEÂNICOS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</si>
  <si>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</si>
  <si>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</si>
  <si>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</si>
  <si>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</si>
  <si>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</si>
  <si>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</si>
  <si>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</si>
  <si>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</si>
  <si>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</si>
  <si>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</si>
  <si>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</si>
  <si>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</si>
  <si>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</si>
  <si>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</si>
  <si>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</si>
  <si>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</si>
  <si>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</si>
  <si>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</si>
  <si>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</si>
  <si>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</si>
  <si>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</si>
  <si>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</si>
  <si>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</si>
  <si>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</si>
  <si>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</si>
  <si>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</si>
  <si>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</si>
  <si>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</si>
  <si>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</si>
  <si>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</si>
  <si>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</si>
  <si>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</si>
  <si>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</si>
  <si>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</si>
  <si>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</si>
  <si>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</si>
  <si>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</si>
  <si>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</si>
  <si>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</si>
  <si>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</si>
  <si>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</si>
  <si>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</si>
  <si>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</si>
  <si>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</si>
  <si>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</si>
  <si>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</si>
  <si>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</si>
  <si>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</si>
  <si>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</si>
  <si>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</si>
  <si>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</si>
  <si>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</si>
  <si>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</si>
  <si>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</si>
  <si>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</si>
  <si>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</si>
  <si>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</si>
  <si>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</si>
  <si>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</si>
  <si>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</si>
  <si>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</si>
  <si>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</si>
  <si>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</si>
  <si>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</si>
  <si>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</si>
  <si>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</si>
  <si>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</si>
  <si>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</si>
  <si>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</si>
  <si>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</si>
  <si>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</si>
  <si>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</si>
  <si>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</si>
  <si>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</si>
  <si>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</si>
  <si>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</si>
  <si>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</si>
  <si>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</si>
  <si>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</si>
  <si>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</si>
  <si>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</si>
  <si>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</si>
  <si>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</si>
  <si>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</si>
  <si>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</si>
  <si>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</si>
  <si>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</si>
  <si>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</si>
  <si>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</si>
  <si>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</si>
  <si>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</si>
  <si>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</si>
  <si>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</si>
  <si>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</si>
  <si>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</si>
  <si>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</si>
  <si>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</si>
  <si>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</si>
  <si>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</si>
  <si>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</si>
  <si>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</si>
  <si>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</si>
  <si>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</si>
  <si>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</si>
  <si>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PERCENTUAIS</t>
  </si>
  <si>
    <t>Total</t>
  </si>
  <si>
    <t>Mestrado</t>
  </si>
  <si>
    <t>Graduação</t>
  </si>
  <si>
    <t>Curso Técnico</t>
  </si>
  <si>
    <t>Não tem formação na UFPR</t>
  </si>
  <si>
    <t>Você teve aulas remotas durante o período de pandemia?</t>
  </si>
  <si>
    <t>Formação na UFPR</t>
  </si>
  <si>
    <t>TOTAL</t>
  </si>
  <si>
    <t>Campus Pontal do Paraná</t>
  </si>
  <si>
    <t xml:space="preserve">PÓS-GRADUANDOS </t>
  </si>
  <si>
    <t>%</t>
  </si>
  <si>
    <t>Quantidade respostas</t>
  </si>
  <si>
    <t xml:space="preserve">Programas </t>
  </si>
  <si>
    <t>Quantidade de Pós-Graduandos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</si>
</sst>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5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0" fontId="4" fillId="0" borderId="9" xfId="2" applyFont="1" applyBorder="1" applyAlignment="1">
      <alignment wrapText="1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10" fontId="5" fillId="0" borderId="16" xfId="4" applyNumberForma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5" fillId="0" borderId="0" xfId="2" applyAlignment="1">
      <alignment horizontal="center"/>
    </xf>
    <xf numFmtId="0" fontId="0" fillId="0" borderId="13" xfId="0" applyFont="1" applyFill="1" applyBorder="1" applyAlignment="1">
      <alignment horizontal="center" wrapText="1" shrinkToFit="1"/>
    </xf>
    <xf numFmtId="0" fontId="5" fillId="0" borderId="14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0" borderId="17" xfId="2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4"/>
  <sheetViews>
    <sheetView tabSelected="1" zoomScale="90" zoomScaleNormal="9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C4" sqref="C4"/>
    </sheetView>
  </sheetViews>
  <sheetFormatPr defaultColWidth="11.5703125" defaultRowHeight="58.5" customHeight="1" x14ac:dyDescent="0.2"/>
  <cols>
    <col min="1" max="1" width="27" style="13" customWidth="1"/>
    <col min="2" max="257" width="48.140625" style="13" customWidth="1"/>
    <col min="258" max="16384" width="11.5703125" style="13"/>
  </cols>
  <sheetData>
    <row r="1" spans="1:106" ht="58.5" customHeight="1" x14ac:dyDescent="0.2">
      <c r="A1" s="13" t="s">
        <v>228</v>
      </c>
      <c r="C1" s="14" t="s">
        <v>114</v>
      </c>
      <c r="D1" s="14" t="s">
        <v>115</v>
      </c>
      <c r="E1" s="14" t="s">
        <v>116</v>
      </c>
      <c r="F1" s="14" t="s">
        <v>117</v>
      </c>
      <c r="G1" s="14" t="s">
        <v>118</v>
      </c>
      <c r="H1" s="14" t="s">
        <v>119</v>
      </c>
      <c r="I1" s="14" t="s">
        <v>120</v>
      </c>
      <c r="J1" s="14" t="s">
        <v>121</v>
      </c>
      <c r="K1" s="14" t="s">
        <v>122</v>
      </c>
      <c r="L1" s="14" t="s">
        <v>123</v>
      </c>
      <c r="M1" s="14" t="s">
        <v>124</v>
      </c>
      <c r="N1" s="14" t="s">
        <v>125</v>
      </c>
      <c r="O1" s="14" t="s">
        <v>126</v>
      </c>
      <c r="P1" s="14" t="s">
        <v>127</v>
      </c>
      <c r="Q1" s="14" t="s">
        <v>128</v>
      </c>
      <c r="R1" s="14" t="s">
        <v>129</v>
      </c>
      <c r="S1" s="14" t="s">
        <v>130</v>
      </c>
      <c r="T1" s="14" t="s">
        <v>131</v>
      </c>
      <c r="U1" s="14" t="s">
        <v>132</v>
      </c>
      <c r="V1" s="14" t="s">
        <v>133</v>
      </c>
      <c r="W1" s="14" t="s">
        <v>134</v>
      </c>
      <c r="X1" s="14" t="s">
        <v>135</v>
      </c>
      <c r="Y1" s="14" t="s">
        <v>136</v>
      </c>
      <c r="Z1" s="14" t="s">
        <v>137</v>
      </c>
      <c r="AA1" s="14" t="s">
        <v>138</v>
      </c>
      <c r="AB1" s="14" t="s">
        <v>139</v>
      </c>
      <c r="AC1" s="14" t="s">
        <v>140</v>
      </c>
      <c r="AD1" s="14" t="s">
        <v>141</v>
      </c>
      <c r="AE1" s="14" t="s">
        <v>142</v>
      </c>
      <c r="AF1" s="14" t="s">
        <v>143</v>
      </c>
      <c r="AG1" s="14" t="s">
        <v>144</v>
      </c>
      <c r="AH1" s="14" t="s">
        <v>145</v>
      </c>
      <c r="AI1" s="14" t="s">
        <v>146</v>
      </c>
      <c r="AJ1" s="14" t="s">
        <v>147</v>
      </c>
      <c r="AK1" s="14" t="s">
        <v>148</v>
      </c>
      <c r="AL1" s="14" t="s">
        <v>149</v>
      </c>
      <c r="AM1" s="14" t="s">
        <v>150</v>
      </c>
      <c r="AN1" s="14" t="s">
        <v>151</v>
      </c>
      <c r="AO1" s="14" t="s">
        <v>152</v>
      </c>
      <c r="AP1" s="14" t="s">
        <v>153</v>
      </c>
      <c r="AQ1" s="14" t="s">
        <v>154</v>
      </c>
      <c r="AR1" s="14" t="s">
        <v>155</v>
      </c>
      <c r="AS1" s="14" t="s">
        <v>156</v>
      </c>
      <c r="AT1" s="14" t="s">
        <v>157</v>
      </c>
      <c r="AU1" s="14" t="s">
        <v>158</v>
      </c>
      <c r="AV1" s="14" t="s">
        <v>159</v>
      </c>
      <c r="AW1" s="14" t="s">
        <v>160</v>
      </c>
      <c r="AX1" s="14" t="s">
        <v>161</v>
      </c>
      <c r="AY1" s="14" t="s">
        <v>162</v>
      </c>
      <c r="AZ1" s="14" t="s">
        <v>163</v>
      </c>
      <c r="BA1" s="14" t="s">
        <v>164</v>
      </c>
      <c r="BB1" s="14" t="s">
        <v>165</v>
      </c>
      <c r="BC1" s="14" t="s">
        <v>166</v>
      </c>
      <c r="BD1" s="14" t="s">
        <v>167</v>
      </c>
      <c r="BE1" s="14" t="s">
        <v>168</v>
      </c>
      <c r="BF1" s="14" t="s">
        <v>169</v>
      </c>
      <c r="BG1" s="14" t="s">
        <v>170</v>
      </c>
      <c r="BH1" s="14" t="s">
        <v>171</v>
      </c>
      <c r="BI1" s="14" t="s">
        <v>172</v>
      </c>
      <c r="BJ1" s="14" t="s">
        <v>173</v>
      </c>
      <c r="BK1" s="14" t="s">
        <v>174</v>
      </c>
      <c r="BL1" s="14" t="s">
        <v>175</v>
      </c>
      <c r="BM1" s="14" t="s">
        <v>176</v>
      </c>
      <c r="BN1" s="14" t="s">
        <v>177</v>
      </c>
      <c r="BO1" s="14" t="s">
        <v>178</v>
      </c>
      <c r="BP1" s="14" t="s">
        <v>179</v>
      </c>
      <c r="BQ1" s="14" t="s">
        <v>180</v>
      </c>
      <c r="BR1" s="14" t="s">
        <v>181</v>
      </c>
      <c r="BS1" s="14" t="s">
        <v>182</v>
      </c>
      <c r="BT1" s="14" t="s">
        <v>183</v>
      </c>
      <c r="BU1" s="14" t="s">
        <v>184</v>
      </c>
      <c r="BV1" s="14" t="s">
        <v>185</v>
      </c>
      <c r="BW1" s="14" t="s">
        <v>186</v>
      </c>
      <c r="BX1" s="14" t="s">
        <v>187</v>
      </c>
      <c r="BY1" s="14" t="s">
        <v>188</v>
      </c>
      <c r="BZ1" s="14" t="s">
        <v>189</v>
      </c>
      <c r="CA1" s="14" t="s">
        <v>190</v>
      </c>
      <c r="CB1" s="14" t="s">
        <v>191</v>
      </c>
      <c r="CC1" s="14" t="s">
        <v>192</v>
      </c>
      <c r="CD1" s="14" t="s">
        <v>193</v>
      </c>
      <c r="CE1" s="14" t="s">
        <v>194</v>
      </c>
      <c r="CF1" s="14" t="s">
        <v>195</v>
      </c>
      <c r="CG1" s="14" t="s">
        <v>196</v>
      </c>
      <c r="CH1" s="14" t="s">
        <v>197</v>
      </c>
      <c r="CI1" s="14" t="s">
        <v>198</v>
      </c>
      <c r="CJ1" s="14" t="s">
        <v>199</v>
      </c>
      <c r="CK1" s="14" t="s">
        <v>200</v>
      </c>
      <c r="CL1" s="14" t="s">
        <v>201</v>
      </c>
      <c r="CM1" s="14" t="s">
        <v>202</v>
      </c>
      <c r="CN1" s="14" t="s">
        <v>203</v>
      </c>
      <c r="CO1" s="14" t="s">
        <v>204</v>
      </c>
      <c r="CP1" s="14" t="s">
        <v>205</v>
      </c>
      <c r="CQ1" s="14" t="s">
        <v>206</v>
      </c>
      <c r="CR1" s="14" t="s">
        <v>207</v>
      </c>
      <c r="CS1" s="14" t="s">
        <v>208</v>
      </c>
      <c r="CT1" s="14" t="s">
        <v>209</v>
      </c>
      <c r="CU1" s="14" t="s">
        <v>210</v>
      </c>
      <c r="CV1" s="14" t="s">
        <v>211</v>
      </c>
      <c r="CW1" s="14" t="s">
        <v>212</v>
      </c>
      <c r="CX1" s="14" t="s">
        <v>213</v>
      </c>
      <c r="CY1" s="14" t="s">
        <v>214</v>
      </c>
      <c r="CZ1" s="14" t="s">
        <v>215</v>
      </c>
      <c r="DA1" s="14" t="s">
        <v>216</v>
      </c>
      <c r="DB1" s="14" t="s">
        <v>217</v>
      </c>
    </row>
    <row r="2" spans="1:106" s="15" customFormat="1" ht="58.5" customHeight="1" x14ac:dyDescent="0.2"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1" t="s">
        <v>224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  <c r="AI2" s="16" t="s">
        <v>32</v>
      </c>
      <c r="AJ2" s="16" t="s">
        <v>33</v>
      </c>
      <c r="AK2" s="16" t="s">
        <v>34</v>
      </c>
      <c r="AL2" s="16" t="s">
        <v>35</v>
      </c>
      <c r="AM2" s="16" t="s">
        <v>36</v>
      </c>
      <c r="AN2" s="16" t="s">
        <v>37</v>
      </c>
      <c r="AO2" s="16" t="s">
        <v>38</v>
      </c>
      <c r="AP2" s="16" t="s">
        <v>39</v>
      </c>
      <c r="AQ2" s="16" t="s">
        <v>40</v>
      </c>
      <c r="AR2" s="16" t="s">
        <v>41</v>
      </c>
      <c r="AS2" s="16" t="s">
        <v>42</v>
      </c>
      <c r="AT2" s="16" t="s">
        <v>43</v>
      </c>
      <c r="AU2" s="16" t="s">
        <v>44</v>
      </c>
      <c r="AV2" s="16" t="s">
        <v>45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6" t="s">
        <v>55</v>
      </c>
      <c r="BG2" s="16" t="s">
        <v>56</v>
      </c>
      <c r="BH2" s="16" t="s">
        <v>57</v>
      </c>
      <c r="BI2" s="16" t="s">
        <v>58</v>
      </c>
      <c r="BJ2" s="16" t="s">
        <v>59</v>
      </c>
      <c r="BK2" s="16" t="s">
        <v>60</v>
      </c>
      <c r="BL2" s="16" t="s">
        <v>61</v>
      </c>
      <c r="BM2" s="16" t="s">
        <v>62</v>
      </c>
      <c r="BN2" s="16" t="s">
        <v>63</v>
      </c>
      <c r="BO2" s="16" t="s">
        <v>64</v>
      </c>
      <c r="BP2" s="16" t="s">
        <v>65</v>
      </c>
      <c r="BQ2" s="16" t="s">
        <v>66</v>
      </c>
      <c r="BR2" s="16" t="s">
        <v>67</v>
      </c>
      <c r="BS2" s="16" t="s">
        <v>68</v>
      </c>
      <c r="BT2" s="16" t="s">
        <v>69</v>
      </c>
      <c r="BU2" s="16" t="s">
        <v>70</v>
      </c>
      <c r="BV2" s="16" t="s">
        <v>71</v>
      </c>
      <c r="BW2" s="16" t="s">
        <v>72</v>
      </c>
      <c r="BX2" s="16" t="s">
        <v>73</v>
      </c>
      <c r="BY2" s="16" t="s">
        <v>74</v>
      </c>
      <c r="BZ2" s="16" t="s">
        <v>75</v>
      </c>
      <c r="CA2" s="16" t="s">
        <v>76</v>
      </c>
      <c r="CB2" s="16" t="s">
        <v>77</v>
      </c>
      <c r="CC2" s="16" t="s">
        <v>78</v>
      </c>
      <c r="CD2" s="16" t="s">
        <v>79</v>
      </c>
      <c r="CE2" s="16" t="s">
        <v>80</v>
      </c>
      <c r="CF2" s="16" t="s">
        <v>81</v>
      </c>
      <c r="CG2" s="16" t="s">
        <v>82</v>
      </c>
      <c r="CH2" s="16" t="s">
        <v>83</v>
      </c>
      <c r="CI2" s="16" t="s">
        <v>84</v>
      </c>
      <c r="CJ2" s="16" t="s">
        <v>85</v>
      </c>
      <c r="CK2" s="16" t="s">
        <v>86</v>
      </c>
      <c r="CL2" s="16" t="s">
        <v>87</v>
      </c>
      <c r="CM2" s="16" t="s">
        <v>88</v>
      </c>
      <c r="CN2" s="16" t="s">
        <v>89</v>
      </c>
      <c r="CO2" s="16" t="s">
        <v>90</v>
      </c>
      <c r="CP2" s="16" t="s">
        <v>91</v>
      </c>
      <c r="CQ2" s="16" t="s">
        <v>92</v>
      </c>
      <c r="CR2" s="16" t="s">
        <v>93</v>
      </c>
      <c r="CS2" s="16" t="s">
        <v>94</v>
      </c>
      <c r="CT2" s="16" t="s">
        <v>95</v>
      </c>
      <c r="CU2" s="16" t="s">
        <v>96</v>
      </c>
      <c r="CV2" s="16" t="s">
        <v>97</v>
      </c>
      <c r="CW2" s="16" t="s">
        <v>98</v>
      </c>
      <c r="CX2" s="16" t="s">
        <v>99</v>
      </c>
      <c r="CY2" s="16" t="s">
        <v>100</v>
      </c>
      <c r="CZ2" s="16" t="s">
        <v>101</v>
      </c>
      <c r="DA2" s="16" t="s">
        <v>102</v>
      </c>
      <c r="DB2" s="16" t="s">
        <v>103</v>
      </c>
    </row>
    <row r="3" spans="1:106" ht="58.5" customHeight="1" x14ac:dyDescent="0.2">
      <c r="A3" s="13" t="s">
        <v>227</v>
      </c>
      <c r="B3" s="13" t="s">
        <v>113</v>
      </c>
      <c r="C3" s="17" t="s">
        <v>105</v>
      </c>
      <c r="D3" s="17" t="s">
        <v>105</v>
      </c>
      <c r="E3" s="17" t="s">
        <v>105</v>
      </c>
      <c r="F3" s="17" t="s">
        <v>104</v>
      </c>
      <c r="G3" s="17" t="s">
        <v>105</v>
      </c>
      <c r="Y3" s="17" t="s">
        <v>104</v>
      </c>
      <c r="Z3" s="17" t="s">
        <v>106</v>
      </c>
      <c r="AA3" s="17" t="s">
        <v>108</v>
      </c>
      <c r="AB3" s="17" t="s">
        <v>107</v>
      </c>
      <c r="AC3" s="17" t="s">
        <v>107</v>
      </c>
      <c r="AD3" s="17" t="s">
        <v>108</v>
      </c>
      <c r="AE3" s="17" t="s">
        <v>106</v>
      </c>
      <c r="AF3" s="17" t="s">
        <v>106</v>
      </c>
      <c r="AG3" s="17" t="s">
        <v>107</v>
      </c>
      <c r="AH3" s="17" t="s">
        <v>108</v>
      </c>
      <c r="AI3" s="17" t="s">
        <v>108</v>
      </c>
      <c r="AJ3" s="17" t="s">
        <v>108</v>
      </c>
      <c r="AK3" s="17" t="s">
        <v>107</v>
      </c>
      <c r="AL3" s="17" t="s">
        <v>108</v>
      </c>
      <c r="AM3" s="17" t="s">
        <v>108</v>
      </c>
      <c r="AN3" s="17" t="s">
        <v>108</v>
      </c>
      <c r="AO3" s="17" t="s">
        <v>106</v>
      </c>
      <c r="AP3" s="17" t="s">
        <v>107</v>
      </c>
      <c r="AQ3" s="17" t="s">
        <v>108</v>
      </c>
      <c r="AR3" s="17" t="s">
        <v>107</v>
      </c>
      <c r="AS3" s="17" t="s">
        <v>108</v>
      </c>
      <c r="AT3" s="17" t="s">
        <v>107</v>
      </c>
      <c r="AU3" s="17" t="s">
        <v>108</v>
      </c>
      <c r="AV3" s="17" t="s">
        <v>106</v>
      </c>
      <c r="AW3" s="17" t="s">
        <v>108</v>
      </c>
      <c r="AX3" s="17" t="s">
        <v>108</v>
      </c>
      <c r="AY3" s="17" t="s">
        <v>108</v>
      </c>
      <c r="AZ3" s="17" t="s">
        <v>110</v>
      </c>
      <c r="BA3" s="17" t="s">
        <v>110</v>
      </c>
      <c r="BB3" s="17" t="s">
        <v>110</v>
      </c>
      <c r="BC3" s="17" t="s">
        <v>106</v>
      </c>
      <c r="BD3" s="17" t="s">
        <v>106</v>
      </c>
      <c r="BE3" s="17" t="s">
        <v>110</v>
      </c>
      <c r="BF3" s="17" t="s">
        <v>106</v>
      </c>
      <c r="BG3" s="17" t="s">
        <v>106</v>
      </c>
      <c r="BH3" s="17" t="s">
        <v>110</v>
      </c>
      <c r="BI3" s="17" t="s">
        <v>110</v>
      </c>
      <c r="BJ3" s="17" t="s">
        <v>110</v>
      </c>
      <c r="BK3" s="17" t="s">
        <v>108</v>
      </c>
      <c r="BL3" s="17" t="s">
        <v>110</v>
      </c>
      <c r="BM3" s="17" t="s">
        <v>106</v>
      </c>
      <c r="BN3" s="17" t="s">
        <v>110</v>
      </c>
      <c r="BO3" s="17" t="s">
        <v>110</v>
      </c>
      <c r="BP3" s="17" t="s">
        <v>110</v>
      </c>
      <c r="BQ3" s="17" t="s">
        <v>110</v>
      </c>
      <c r="BR3" s="17" t="s">
        <v>110</v>
      </c>
      <c r="BS3" s="17" t="s">
        <v>108</v>
      </c>
      <c r="BT3" s="17" t="s">
        <v>106</v>
      </c>
      <c r="BU3" s="17" t="s">
        <v>108</v>
      </c>
      <c r="BV3" s="17" t="s">
        <v>106</v>
      </c>
      <c r="BW3" s="17" t="s">
        <v>106</v>
      </c>
      <c r="BX3" s="17" t="s">
        <v>110</v>
      </c>
      <c r="BY3" s="17" t="s">
        <v>106</v>
      </c>
      <c r="BZ3" s="17" t="s">
        <v>110</v>
      </c>
      <c r="CA3" s="17" t="s">
        <v>106</v>
      </c>
      <c r="CB3" s="17" t="s">
        <v>111</v>
      </c>
      <c r="CC3" s="17" t="s">
        <v>108</v>
      </c>
      <c r="CD3" s="17" t="s">
        <v>108</v>
      </c>
      <c r="CE3" s="17" t="s">
        <v>107</v>
      </c>
      <c r="CF3" s="17" t="s">
        <v>108</v>
      </c>
      <c r="CG3" s="17" t="s">
        <v>108</v>
      </c>
      <c r="CH3" s="17" t="s">
        <v>106</v>
      </c>
      <c r="CI3" s="17" t="s">
        <v>111</v>
      </c>
      <c r="CJ3" s="17" t="s">
        <v>106</v>
      </c>
      <c r="CK3" s="17" t="s">
        <v>106</v>
      </c>
      <c r="CL3" s="17" t="s">
        <v>106</v>
      </c>
      <c r="CM3" s="17" t="s">
        <v>107</v>
      </c>
      <c r="CN3" s="17" t="s">
        <v>107</v>
      </c>
      <c r="CO3" s="17" t="s">
        <v>108</v>
      </c>
      <c r="CP3" s="17" t="s">
        <v>108</v>
      </c>
      <c r="CQ3" s="17" t="s">
        <v>108</v>
      </c>
      <c r="CR3" s="17" t="s">
        <v>108</v>
      </c>
      <c r="CS3" s="17" t="s">
        <v>110</v>
      </c>
      <c r="CT3" s="17" t="s">
        <v>108</v>
      </c>
      <c r="CU3" s="17" t="s">
        <v>108</v>
      </c>
      <c r="CV3" s="17" t="s">
        <v>108</v>
      </c>
      <c r="CW3" s="17" t="s">
        <v>106</v>
      </c>
      <c r="CX3" s="17" t="s">
        <v>110</v>
      </c>
      <c r="CY3" s="17" t="s">
        <v>110</v>
      </c>
      <c r="CZ3" s="17" t="s">
        <v>108</v>
      </c>
      <c r="DA3" s="17" t="s">
        <v>106</v>
      </c>
      <c r="DB3" s="17" t="s">
        <v>108</v>
      </c>
    </row>
    <row r="4" spans="1:106" ht="58.5" customHeight="1" x14ac:dyDescent="0.2">
      <c r="A4" s="13" t="s">
        <v>227</v>
      </c>
      <c r="B4" s="13" t="s">
        <v>113</v>
      </c>
      <c r="C4" s="17" t="s">
        <v>104</v>
      </c>
      <c r="D4" s="17" t="s">
        <v>105</v>
      </c>
      <c r="E4" s="17" t="s">
        <v>105</v>
      </c>
      <c r="F4" s="17" t="s">
        <v>105</v>
      </c>
      <c r="G4" s="17" t="s">
        <v>104</v>
      </c>
      <c r="H4" s="17" t="s">
        <v>112</v>
      </c>
      <c r="I4" s="17" t="s">
        <v>107</v>
      </c>
      <c r="J4" s="17" t="s">
        <v>107</v>
      </c>
      <c r="K4" s="17" t="s">
        <v>106</v>
      </c>
      <c r="L4" s="17" t="s">
        <v>107</v>
      </c>
      <c r="M4" s="17" t="s">
        <v>112</v>
      </c>
      <c r="N4" s="17" t="s">
        <v>111</v>
      </c>
      <c r="O4" s="17" t="s">
        <v>108</v>
      </c>
      <c r="P4" s="17" t="s">
        <v>108</v>
      </c>
      <c r="Q4" s="17" t="s">
        <v>108</v>
      </c>
      <c r="R4" s="17" t="s">
        <v>108</v>
      </c>
      <c r="S4" s="17" t="s">
        <v>108</v>
      </c>
      <c r="T4" s="17" t="s">
        <v>107</v>
      </c>
      <c r="U4" s="17" t="s">
        <v>108</v>
      </c>
      <c r="V4" s="17" t="s">
        <v>108</v>
      </c>
      <c r="W4" s="17" t="s">
        <v>109</v>
      </c>
      <c r="X4" s="17" t="s">
        <v>108</v>
      </c>
      <c r="Y4" s="17" t="s">
        <v>104</v>
      </c>
      <c r="Z4" s="17" t="s">
        <v>108</v>
      </c>
      <c r="AA4" s="17" t="s">
        <v>107</v>
      </c>
      <c r="AB4" s="17" t="s">
        <v>107</v>
      </c>
      <c r="AC4" s="17" t="s">
        <v>107</v>
      </c>
      <c r="AD4" s="17" t="s">
        <v>107</v>
      </c>
      <c r="AE4" s="17" t="s">
        <v>108</v>
      </c>
      <c r="AF4" s="17" t="s">
        <v>108</v>
      </c>
      <c r="AG4" s="17" t="s">
        <v>108</v>
      </c>
      <c r="AH4" s="17" t="s">
        <v>108</v>
      </c>
      <c r="AI4" s="17" t="s">
        <v>108</v>
      </c>
      <c r="AJ4" s="17" t="s">
        <v>108</v>
      </c>
      <c r="AK4" s="17" t="s">
        <v>108</v>
      </c>
      <c r="AL4" s="17" t="s">
        <v>108</v>
      </c>
      <c r="AM4" s="17" t="s">
        <v>107</v>
      </c>
      <c r="AN4" s="17" t="s">
        <v>107</v>
      </c>
      <c r="AO4" s="17" t="s">
        <v>108</v>
      </c>
      <c r="AP4" s="17" t="s">
        <v>107</v>
      </c>
      <c r="AQ4" s="17" t="s">
        <v>107</v>
      </c>
      <c r="AR4" s="17" t="s">
        <v>107</v>
      </c>
      <c r="AS4" s="17" t="s">
        <v>107</v>
      </c>
      <c r="AT4" s="17" t="s">
        <v>107</v>
      </c>
      <c r="AU4" s="17" t="s">
        <v>106</v>
      </c>
      <c r="AV4" s="17" t="s">
        <v>108</v>
      </c>
      <c r="AW4" s="17" t="s">
        <v>108</v>
      </c>
      <c r="AX4" s="17" t="s">
        <v>108</v>
      </c>
      <c r="AY4" s="17" t="s">
        <v>108</v>
      </c>
      <c r="AZ4" s="17" t="s">
        <v>106</v>
      </c>
      <c r="BA4" s="17" t="s">
        <v>106</v>
      </c>
      <c r="BB4" s="17" t="s">
        <v>108</v>
      </c>
      <c r="BC4" s="17" t="s">
        <v>106</v>
      </c>
      <c r="BD4" s="17" t="s">
        <v>108</v>
      </c>
      <c r="BE4" s="17" t="s">
        <v>106</v>
      </c>
      <c r="BF4" s="17" t="s">
        <v>106</v>
      </c>
      <c r="BG4" s="17" t="s">
        <v>106</v>
      </c>
      <c r="BH4" s="17" t="s">
        <v>106</v>
      </c>
      <c r="BI4" s="17" t="s">
        <v>108</v>
      </c>
      <c r="BJ4" s="17" t="s">
        <v>106</v>
      </c>
      <c r="BK4" s="17" t="s">
        <v>106</v>
      </c>
      <c r="BL4" s="17" t="s">
        <v>106</v>
      </c>
      <c r="BM4" s="17" t="s">
        <v>108</v>
      </c>
      <c r="BN4" s="17" t="s">
        <v>109</v>
      </c>
      <c r="BO4" s="17" t="s">
        <v>109</v>
      </c>
      <c r="BP4" s="17" t="s">
        <v>109</v>
      </c>
      <c r="BQ4" s="17" t="s">
        <v>109</v>
      </c>
      <c r="BR4" s="17" t="s">
        <v>109</v>
      </c>
      <c r="BS4" s="17" t="s">
        <v>106</v>
      </c>
      <c r="BT4" s="17" t="s">
        <v>106</v>
      </c>
      <c r="BU4" s="17" t="s">
        <v>108</v>
      </c>
      <c r="BV4" s="17" t="s">
        <v>108</v>
      </c>
      <c r="BW4" s="17" t="s">
        <v>106</v>
      </c>
      <c r="BX4" s="17" t="s">
        <v>106</v>
      </c>
      <c r="BY4" s="17" t="s">
        <v>108</v>
      </c>
      <c r="BZ4" s="17" t="s">
        <v>111</v>
      </c>
      <c r="CA4" s="17" t="s">
        <v>108</v>
      </c>
      <c r="CB4" s="17" t="s">
        <v>111</v>
      </c>
      <c r="CC4" s="17" t="s">
        <v>108</v>
      </c>
      <c r="CD4" s="17" t="s">
        <v>108</v>
      </c>
      <c r="CE4" s="17" t="s">
        <v>108</v>
      </c>
      <c r="CF4" s="17" t="s">
        <v>108</v>
      </c>
      <c r="CG4" s="17" t="s">
        <v>106</v>
      </c>
      <c r="CH4" s="17" t="s">
        <v>111</v>
      </c>
      <c r="CI4" s="17" t="s">
        <v>108</v>
      </c>
      <c r="CJ4" s="17" t="s">
        <v>106</v>
      </c>
      <c r="CK4" s="17" t="s">
        <v>111</v>
      </c>
      <c r="CL4" s="17" t="s">
        <v>111</v>
      </c>
      <c r="CM4" s="17" t="s">
        <v>108</v>
      </c>
      <c r="CN4" s="17" t="s">
        <v>106</v>
      </c>
      <c r="CO4" s="17" t="s">
        <v>108</v>
      </c>
      <c r="CP4" s="17" t="s">
        <v>108</v>
      </c>
      <c r="CQ4" s="17" t="s">
        <v>108</v>
      </c>
      <c r="CR4" s="17" t="s">
        <v>108</v>
      </c>
      <c r="CS4" s="17" t="s">
        <v>108</v>
      </c>
      <c r="CT4" s="17" t="s">
        <v>108</v>
      </c>
      <c r="CU4" s="17" t="s">
        <v>108</v>
      </c>
      <c r="CV4" s="17" t="s">
        <v>108</v>
      </c>
      <c r="CW4" s="17" t="s">
        <v>109</v>
      </c>
      <c r="CX4" s="17" t="s">
        <v>109</v>
      </c>
      <c r="CY4" s="17" t="s">
        <v>109</v>
      </c>
      <c r="CZ4" s="17" t="s">
        <v>109</v>
      </c>
      <c r="DA4" s="17" t="s">
        <v>109</v>
      </c>
      <c r="DB4" s="17" t="s">
        <v>109</v>
      </c>
    </row>
    <row r="5" spans="1:106" ht="58.5" customHeight="1" x14ac:dyDescent="0.2">
      <c r="A5" s="13" t="s">
        <v>227</v>
      </c>
      <c r="B5" s="13" t="s">
        <v>113</v>
      </c>
      <c r="C5" s="17" t="s">
        <v>104</v>
      </c>
      <c r="D5" s="17" t="s">
        <v>105</v>
      </c>
      <c r="E5" s="17" t="s">
        <v>105</v>
      </c>
      <c r="F5" s="17" t="s">
        <v>105</v>
      </c>
      <c r="G5" s="17" t="s">
        <v>104</v>
      </c>
      <c r="H5" s="17" t="s">
        <v>106</v>
      </c>
      <c r="I5" s="17" t="s">
        <v>106</v>
      </c>
      <c r="J5" s="17" t="s">
        <v>108</v>
      </c>
      <c r="K5" s="17" t="s">
        <v>108</v>
      </c>
      <c r="L5" s="17" t="s">
        <v>108</v>
      </c>
      <c r="M5" s="17" t="s">
        <v>106</v>
      </c>
      <c r="N5" s="17" t="s">
        <v>109</v>
      </c>
      <c r="O5" s="17" t="s">
        <v>111</v>
      </c>
      <c r="P5" s="17" t="s">
        <v>111</v>
      </c>
      <c r="Q5" s="17" t="s">
        <v>106</v>
      </c>
      <c r="R5" s="17" t="s">
        <v>106</v>
      </c>
      <c r="S5" s="17" t="s">
        <v>106</v>
      </c>
      <c r="T5" s="17" t="s">
        <v>106</v>
      </c>
      <c r="U5" s="17" t="s">
        <v>108</v>
      </c>
      <c r="V5" s="17" t="s">
        <v>106</v>
      </c>
      <c r="W5" s="17" t="s">
        <v>109</v>
      </c>
      <c r="X5" s="17" t="s">
        <v>111</v>
      </c>
      <c r="Y5" s="17" t="s">
        <v>104</v>
      </c>
      <c r="Z5" s="17" t="s">
        <v>106</v>
      </c>
      <c r="AA5" s="17" t="s">
        <v>106</v>
      </c>
      <c r="AB5" s="17" t="s">
        <v>111</v>
      </c>
      <c r="AC5" s="17" t="s">
        <v>111</v>
      </c>
      <c r="AD5" s="17" t="s">
        <v>106</v>
      </c>
      <c r="AE5" s="17" t="s">
        <v>111</v>
      </c>
      <c r="AF5" s="17" t="s">
        <v>111</v>
      </c>
      <c r="AG5" s="17" t="s">
        <v>106</v>
      </c>
      <c r="AH5" s="17" t="s">
        <v>111</v>
      </c>
      <c r="AI5" s="17" t="s">
        <v>106</v>
      </c>
      <c r="AJ5" s="17" t="s">
        <v>108</v>
      </c>
      <c r="AK5" s="17" t="s">
        <v>106</v>
      </c>
      <c r="AL5" s="17" t="s">
        <v>108</v>
      </c>
      <c r="AM5" s="17" t="s">
        <v>106</v>
      </c>
      <c r="AN5" s="17" t="s">
        <v>106</v>
      </c>
      <c r="AO5" s="17" t="s">
        <v>111</v>
      </c>
      <c r="AP5" s="17" t="s">
        <v>106</v>
      </c>
      <c r="AQ5" s="17" t="s">
        <v>108</v>
      </c>
      <c r="AR5" s="17" t="s">
        <v>107</v>
      </c>
      <c r="AS5" s="17" t="s">
        <v>107</v>
      </c>
      <c r="AT5" s="17" t="s">
        <v>107</v>
      </c>
      <c r="AU5" s="17" t="s">
        <v>108</v>
      </c>
      <c r="AV5" s="17" t="s">
        <v>108</v>
      </c>
      <c r="AW5" s="17" t="s">
        <v>108</v>
      </c>
      <c r="AX5" s="17" t="s">
        <v>106</v>
      </c>
      <c r="AY5" s="17" t="s">
        <v>108</v>
      </c>
      <c r="AZ5" s="17" t="s">
        <v>111</v>
      </c>
      <c r="BA5" s="17" t="s">
        <v>112</v>
      </c>
      <c r="BB5" s="17" t="s">
        <v>108</v>
      </c>
      <c r="BC5" s="17" t="s">
        <v>111</v>
      </c>
      <c r="BD5" s="17" t="s">
        <v>112</v>
      </c>
      <c r="BE5" s="17" t="s">
        <v>112</v>
      </c>
      <c r="BF5" s="17" t="s">
        <v>111</v>
      </c>
      <c r="BG5" s="17" t="s">
        <v>111</v>
      </c>
      <c r="BH5" s="17" t="s">
        <v>111</v>
      </c>
      <c r="BI5" s="17" t="s">
        <v>106</v>
      </c>
      <c r="BJ5" s="17" t="s">
        <v>111</v>
      </c>
      <c r="BK5" s="17" t="s">
        <v>112</v>
      </c>
      <c r="BL5" s="17" t="s">
        <v>112</v>
      </c>
      <c r="BM5" s="17" t="s">
        <v>112</v>
      </c>
      <c r="BN5" s="17" t="s">
        <v>106</v>
      </c>
      <c r="BO5" s="17" t="s">
        <v>111</v>
      </c>
      <c r="BP5" s="17" t="s">
        <v>107</v>
      </c>
      <c r="BQ5" s="17" t="s">
        <v>107</v>
      </c>
      <c r="BR5" s="17" t="s">
        <v>107</v>
      </c>
      <c r="BS5" s="17" t="s">
        <v>108</v>
      </c>
      <c r="BT5" s="17" t="s">
        <v>106</v>
      </c>
      <c r="BU5" s="17" t="s">
        <v>111</v>
      </c>
      <c r="BV5" s="17" t="s">
        <v>106</v>
      </c>
      <c r="BW5" s="17" t="s">
        <v>106</v>
      </c>
      <c r="BX5" s="17" t="s">
        <v>106</v>
      </c>
      <c r="BY5" s="17" t="s">
        <v>106</v>
      </c>
      <c r="BZ5" s="17" t="s">
        <v>111</v>
      </c>
      <c r="CA5" s="17" t="s">
        <v>106</v>
      </c>
      <c r="CB5" s="17" t="s">
        <v>111</v>
      </c>
      <c r="CC5" s="17" t="s">
        <v>111</v>
      </c>
      <c r="CD5" s="17" t="s">
        <v>106</v>
      </c>
      <c r="CE5" s="17" t="s">
        <v>106</v>
      </c>
      <c r="CF5" s="17" t="s">
        <v>106</v>
      </c>
      <c r="CG5" s="17" t="s">
        <v>111</v>
      </c>
      <c r="CH5" s="17" t="s">
        <v>108</v>
      </c>
      <c r="CI5" s="17" t="s">
        <v>108</v>
      </c>
      <c r="CJ5" s="17" t="s">
        <v>108</v>
      </c>
      <c r="CK5" s="17" t="s">
        <v>108</v>
      </c>
      <c r="CL5" s="17" t="s">
        <v>108</v>
      </c>
      <c r="CM5" s="17" t="s">
        <v>108</v>
      </c>
      <c r="CN5" s="17" t="s">
        <v>108</v>
      </c>
      <c r="CO5" s="17" t="s">
        <v>108</v>
      </c>
      <c r="CP5" s="17" t="s">
        <v>108</v>
      </c>
      <c r="CQ5" s="17" t="s">
        <v>108</v>
      </c>
      <c r="CR5" s="17" t="s">
        <v>108</v>
      </c>
      <c r="CS5" s="17" t="s">
        <v>106</v>
      </c>
      <c r="CT5" s="17" t="s">
        <v>106</v>
      </c>
      <c r="CU5" s="17" t="s">
        <v>106</v>
      </c>
      <c r="CV5" s="17" t="s">
        <v>106</v>
      </c>
      <c r="CW5" s="17" t="s">
        <v>106</v>
      </c>
      <c r="CX5" s="17" t="s">
        <v>106</v>
      </c>
      <c r="CY5" s="17" t="s">
        <v>106</v>
      </c>
      <c r="CZ5" s="17" t="s">
        <v>106</v>
      </c>
      <c r="DA5" s="17" t="s">
        <v>106</v>
      </c>
      <c r="DB5" s="17" t="s">
        <v>106</v>
      </c>
    </row>
    <row r="6" spans="1:106" ht="58.5" customHeight="1" x14ac:dyDescent="0.2">
      <c r="A6" s="13" t="s">
        <v>227</v>
      </c>
      <c r="B6" s="13" t="s">
        <v>113</v>
      </c>
      <c r="C6" s="17" t="s">
        <v>104</v>
      </c>
      <c r="D6" s="17" t="s">
        <v>104</v>
      </c>
      <c r="E6" s="17" t="s">
        <v>104</v>
      </c>
      <c r="F6" s="17" t="s">
        <v>105</v>
      </c>
      <c r="G6" s="17" t="s">
        <v>104</v>
      </c>
      <c r="H6" s="17" t="s">
        <v>108</v>
      </c>
      <c r="I6" s="17" t="s">
        <v>108</v>
      </c>
      <c r="J6" s="17" t="s">
        <v>108</v>
      </c>
      <c r="K6" s="17" t="s">
        <v>106</v>
      </c>
      <c r="L6" s="17" t="s">
        <v>112</v>
      </c>
      <c r="M6" s="17" t="s">
        <v>111</v>
      </c>
      <c r="N6" s="17" t="s">
        <v>110</v>
      </c>
      <c r="O6" s="17" t="s">
        <v>106</v>
      </c>
      <c r="P6" s="17" t="s">
        <v>106</v>
      </c>
      <c r="Q6" s="17" t="s">
        <v>106</v>
      </c>
      <c r="R6" s="17" t="s">
        <v>112</v>
      </c>
      <c r="S6" s="17" t="s">
        <v>108</v>
      </c>
      <c r="T6" s="17" t="s">
        <v>106</v>
      </c>
      <c r="U6" s="17" t="s">
        <v>106</v>
      </c>
      <c r="V6" s="17" t="s">
        <v>106</v>
      </c>
      <c r="W6" s="17" t="s">
        <v>110</v>
      </c>
      <c r="X6" s="17" t="s">
        <v>111</v>
      </c>
      <c r="Y6" s="17" t="s">
        <v>105</v>
      </c>
      <c r="AQ6" s="17" t="s">
        <v>110</v>
      </c>
      <c r="AR6" s="17" t="s">
        <v>107</v>
      </c>
      <c r="AS6" s="17" t="s">
        <v>107</v>
      </c>
      <c r="AT6" s="17" t="s">
        <v>107</v>
      </c>
      <c r="AU6" s="17" t="s">
        <v>108</v>
      </c>
      <c r="AV6" s="17" t="s">
        <v>108</v>
      </c>
      <c r="AW6" s="17" t="s">
        <v>108</v>
      </c>
      <c r="AX6" s="17" t="s">
        <v>108</v>
      </c>
      <c r="AY6" s="17" t="s">
        <v>106</v>
      </c>
      <c r="AZ6" s="17" t="s">
        <v>106</v>
      </c>
      <c r="BA6" s="17" t="s">
        <v>108</v>
      </c>
      <c r="BB6" s="17" t="s">
        <v>106</v>
      </c>
      <c r="BC6" s="17" t="s">
        <v>108</v>
      </c>
      <c r="BD6" s="17" t="s">
        <v>110</v>
      </c>
      <c r="BE6" s="17" t="s">
        <v>110</v>
      </c>
      <c r="BF6" s="17" t="s">
        <v>106</v>
      </c>
      <c r="BG6" s="17" t="s">
        <v>110</v>
      </c>
      <c r="BH6" s="17" t="s">
        <v>110</v>
      </c>
      <c r="BI6" s="17" t="s">
        <v>106</v>
      </c>
      <c r="BJ6" s="17" t="s">
        <v>108</v>
      </c>
      <c r="BK6" s="17" t="s">
        <v>108</v>
      </c>
      <c r="BL6" s="17" t="s">
        <v>108</v>
      </c>
      <c r="BM6" s="17" t="s">
        <v>108</v>
      </c>
      <c r="BN6" s="17" t="s">
        <v>106</v>
      </c>
      <c r="BO6" s="17" t="s">
        <v>108</v>
      </c>
      <c r="BP6" s="17" t="s">
        <v>108</v>
      </c>
      <c r="BQ6" s="17" t="s">
        <v>108</v>
      </c>
      <c r="BR6" s="17" t="s">
        <v>108</v>
      </c>
      <c r="BS6" s="17" t="s">
        <v>106</v>
      </c>
      <c r="BT6" s="17" t="s">
        <v>106</v>
      </c>
      <c r="BU6" s="17" t="s">
        <v>106</v>
      </c>
      <c r="BV6" s="17" t="s">
        <v>106</v>
      </c>
      <c r="BW6" s="17" t="s">
        <v>108</v>
      </c>
      <c r="BX6" s="17" t="s">
        <v>108</v>
      </c>
      <c r="BY6" s="17" t="s">
        <v>108</v>
      </c>
      <c r="BZ6" s="17" t="s">
        <v>106</v>
      </c>
      <c r="CA6" s="17" t="s">
        <v>106</v>
      </c>
      <c r="CB6" s="17" t="s">
        <v>108</v>
      </c>
      <c r="CC6" s="17" t="s">
        <v>108</v>
      </c>
      <c r="CD6" s="17" t="s">
        <v>108</v>
      </c>
      <c r="CE6" s="17" t="s">
        <v>108</v>
      </c>
      <c r="CF6" s="17" t="s">
        <v>107</v>
      </c>
      <c r="CG6" s="17" t="s">
        <v>106</v>
      </c>
      <c r="CH6" s="17" t="s">
        <v>108</v>
      </c>
      <c r="CI6" s="17" t="s">
        <v>110</v>
      </c>
      <c r="CJ6" s="17" t="s">
        <v>108</v>
      </c>
      <c r="CK6" s="17" t="s">
        <v>108</v>
      </c>
      <c r="CL6" s="17" t="s">
        <v>106</v>
      </c>
      <c r="CM6" s="17" t="s">
        <v>108</v>
      </c>
      <c r="CN6" s="17" t="s">
        <v>108</v>
      </c>
      <c r="CO6" s="17" t="s">
        <v>108</v>
      </c>
      <c r="CP6" s="17" t="s">
        <v>108</v>
      </c>
      <c r="CQ6" s="17" t="s">
        <v>106</v>
      </c>
      <c r="CR6" s="17" t="s">
        <v>108</v>
      </c>
      <c r="CS6" s="17" t="s">
        <v>110</v>
      </c>
      <c r="CT6" s="17" t="s">
        <v>110</v>
      </c>
      <c r="CU6" s="17" t="s">
        <v>110</v>
      </c>
      <c r="CV6" s="17" t="s">
        <v>110</v>
      </c>
      <c r="CW6" s="17" t="s">
        <v>110</v>
      </c>
      <c r="CX6" s="17" t="s">
        <v>110</v>
      </c>
      <c r="CY6" s="17" t="s">
        <v>108</v>
      </c>
      <c r="CZ6" s="17" t="s">
        <v>110</v>
      </c>
      <c r="DA6" s="17" t="s">
        <v>110</v>
      </c>
      <c r="DB6" s="17" t="s">
        <v>110</v>
      </c>
    </row>
    <row r="7" spans="1:106" ht="58.5" customHeight="1" x14ac:dyDescent="0.2">
      <c r="A7" s="13" t="s">
        <v>227</v>
      </c>
      <c r="B7" s="13" t="s">
        <v>113</v>
      </c>
      <c r="C7" s="17" t="s">
        <v>104</v>
      </c>
      <c r="D7" s="17" t="s">
        <v>104</v>
      </c>
      <c r="E7" s="17" t="s">
        <v>105</v>
      </c>
      <c r="F7" s="17" t="s">
        <v>105</v>
      </c>
      <c r="G7" s="17" t="s">
        <v>104</v>
      </c>
      <c r="H7" s="17" t="s">
        <v>106</v>
      </c>
      <c r="I7" s="17" t="s">
        <v>108</v>
      </c>
      <c r="J7" s="17" t="s">
        <v>107</v>
      </c>
      <c r="K7" s="17" t="s">
        <v>107</v>
      </c>
      <c r="L7" s="17" t="s">
        <v>107</v>
      </c>
      <c r="M7" s="17" t="s">
        <v>108</v>
      </c>
      <c r="N7" s="17" t="s">
        <v>107</v>
      </c>
      <c r="O7" s="17" t="s">
        <v>107</v>
      </c>
      <c r="P7" s="17" t="s">
        <v>107</v>
      </c>
      <c r="Q7" s="17" t="s">
        <v>107</v>
      </c>
      <c r="R7" s="17" t="s">
        <v>107</v>
      </c>
      <c r="S7" s="17" t="s">
        <v>107</v>
      </c>
      <c r="T7" s="17" t="s">
        <v>108</v>
      </c>
      <c r="U7" s="17" t="s">
        <v>108</v>
      </c>
      <c r="V7" s="17" t="s">
        <v>108</v>
      </c>
      <c r="W7" s="17" t="s">
        <v>106</v>
      </c>
      <c r="X7" s="17" t="s">
        <v>108</v>
      </c>
      <c r="Y7" s="17" t="s">
        <v>104</v>
      </c>
      <c r="Z7" s="17" t="s">
        <v>107</v>
      </c>
      <c r="AA7" s="17" t="s">
        <v>108</v>
      </c>
      <c r="AB7" s="17" t="s">
        <v>107</v>
      </c>
      <c r="AC7" s="17" t="s">
        <v>107</v>
      </c>
      <c r="AD7" s="17" t="s">
        <v>107</v>
      </c>
      <c r="AE7" s="17" t="s">
        <v>108</v>
      </c>
      <c r="AF7" s="17" t="s">
        <v>107</v>
      </c>
      <c r="AG7" s="17" t="s">
        <v>108</v>
      </c>
      <c r="AH7" s="17" t="s">
        <v>107</v>
      </c>
      <c r="AI7" s="17" t="s">
        <v>107</v>
      </c>
      <c r="AJ7" s="17" t="s">
        <v>107</v>
      </c>
      <c r="AK7" s="17" t="s">
        <v>107</v>
      </c>
      <c r="AL7" s="17" t="s">
        <v>107</v>
      </c>
      <c r="AM7" s="17" t="s">
        <v>108</v>
      </c>
      <c r="AN7" s="17" t="s">
        <v>108</v>
      </c>
      <c r="AO7" s="17" t="s">
        <v>108</v>
      </c>
      <c r="AP7" s="17" t="s">
        <v>108</v>
      </c>
      <c r="AQ7" s="17" t="s">
        <v>107</v>
      </c>
      <c r="AR7" s="17" t="s">
        <v>107</v>
      </c>
      <c r="AS7" s="17" t="s">
        <v>107</v>
      </c>
      <c r="AT7" s="17" t="s">
        <v>107</v>
      </c>
      <c r="AU7" s="17" t="s">
        <v>107</v>
      </c>
      <c r="AV7" s="17" t="s">
        <v>107</v>
      </c>
      <c r="AW7" s="17" t="s">
        <v>107</v>
      </c>
      <c r="AX7" s="17" t="s">
        <v>108</v>
      </c>
      <c r="AY7" s="17" t="s">
        <v>108</v>
      </c>
      <c r="AZ7" s="17" t="s">
        <v>111</v>
      </c>
      <c r="BA7" s="17" t="s">
        <v>111</v>
      </c>
      <c r="BB7" s="17" t="s">
        <v>108</v>
      </c>
      <c r="BC7" s="17" t="s">
        <v>108</v>
      </c>
      <c r="BD7" s="17" t="s">
        <v>108</v>
      </c>
      <c r="BE7" s="17" t="s">
        <v>106</v>
      </c>
      <c r="BF7" s="17" t="s">
        <v>107</v>
      </c>
      <c r="BG7" s="17" t="s">
        <v>106</v>
      </c>
      <c r="BH7" s="17" t="s">
        <v>111</v>
      </c>
      <c r="BI7" s="17" t="s">
        <v>106</v>
      </c>
      <c r="BJ7" s="17" t="s">
        <v>111</v>
      </c>
      <c r="BK7" s="17" t="s">
        <v>106</v>
      </c>
      <c r="BL7" s="17" t="s">
        <v>108</v>
      </c>
      <c r="BM7" s="17" t="s">
        <v>111</v>
      </c>
      <c r="BN7" s="17" t="s">
        <v>111</v>
      </c>
      <c r="BO7" s="17" t="s">
        <v>108</v>
      </c>
      <c r="BP7" s="17" t="s">
        <v>107</v>
      </c>
      <c r="BQ7" s="17" t="s">
        <v>107</v>
      </c>
      <c r="BR7" s="17" t="s">
        <v>107</v>
      </c>
      <c r="BS7" s="17" t="s">
        <v>106</v>
      </c>
      <c r="BT7" s="17" t="s">
        <v>111</v>
      </c>
      <c r="BU7" s="17" t="s">
        <v>108</v>
      </c>
      <c r="BV7" s="17" t="s">
        <v>108</v>
      </c>
      <c r="BW7" s="17" t="s">
        <v>107</v>
      </c>
      <c r="BX7" s="17" t="s">
        <v>108</v>
      </c>
      <c r="BY7" s="17" t="s">
        <v>106</v>
      </c>
      <c r="BZ7" s="17" t="s">
        <v>110</v>
      </c>
      <c r="CA7" s="17" t="s">
        <v>108</v>
      </c>
      <c r="CB7" s="17" t="s">
        <v>106</v>
      </c>
      <c r="CC7" s="17" t="s">
        <v>108</v>
      </c>
      <c r="CD7" s="17" t="s">
        <v>108</v>
      </c>
      <c r="CE7" s="17" t="s">
        <v>108</v>
      </c>
      <c r="CF7" s="17" t="s">
        <v>108</v>
      </c>
      <c r="CG7" s="17" t="s">
        <v>108</v>
      </c>
      <c r="CH7" s="17" t="s">
        <v>106</v>
      </c>
      <c r="CI7" s="17" t="s">
        <v>110</v>
      </c>
      <c r="CJ7" s="17" t="s">
        <v>108</v>
      </c>
      <c r="CK7" s="17" t="s">
        <v>108</v>
      </c>
      <c r="CL7" s="17" t="s">
        <v>106</v>
      </c>
      <c r="CM7" s="17" t="s">
        <v>107</v>
      </c>
      <c r="CN7" s="17" t="s">
        <v>108</v>
      </c>
      <c r="CO7" s="17" t="s">
        <v>107</v>
      </c>
      <c r="CP7" s="17" t="s">
        <v>107</v>
      </c>
      <c r="CQ7" s="17" t="s">
        <v>108</v>
      </c>
      <c r="CR7" s="17" t="s">
        <v>107</v>
      </c>
      <c r="CS7" s="17" t="s">
        <v>110</v>
      </c>
      <c r="CT7" s="17" t="s">
        <v>107</v>
      </c>
      <c r="CU7" s="17" t="s">
        <v>107</v>
      </c>
      <c r="CV7" s="17" t="s">
        <v>106</v>
      </c>
      <c r="CW7" s="17" t="s">
        <v>110</v>
      </c>
      <c r="CX7" s="17" t="s">
        <v>110</v>
      </c>
      <c r="CY7" s="17" t="s">
        <v>107</v>
      </c>
      <c r="CZ7" s="17" t="s">
        <v>107</v>
      </c>
      <c r="DA7" s="17" t="s">
        <v>110</v>
      </c>
      <c r="DB7" s="17" t="s">
        <v>110</v>
      </c>
    </row>
    <row r="8" spans="1:106" ht="58.5" customHeight="1" x14ac:dyDescent="0.2">
      <c r="A8" s="13" t="s">
        <v>227</v>
      </c>
      <c r="B8" s="13" t="s">
        <v>113</v>
      </c>
      <c r="C8" s="17" t="s">
        <v>104</v>
      </c>
      <c r="D8" s="17" t="s">
        <v>105</v>
      </c>
      <c r="E8" s="17" t="s">
        <v>105</v>
      </c>
      <c r="F8" s="17" t="s">
        <v>105</v>
      </c>
      <c r="G8" s="17" t="s">
        <v>104</v>
      </c>
      <c r="H8" s="17" t="s">
        <v>107</v>
      </c>
      <c r="I8" s="17" t="s">
        <v>107</v>
      </c>
      <c r="J8" s="17" t="s">
        <v>108</v>
      </c>
      <c r="K8" s="17" t="s">
        <v>108</v>
      </c>
      <c r="L8" s="17" t="s">
        <v>108</v>
      </c>
      <c r="M8" s="17" t="s">
        <v>106</v>
      </c>
      <c r="N8" s="17" t="s">
        <v>106</v>
      </c>
      <c r="O8" s="17" t="s">
        <v>106</v>
      </c>
      <c r="P8" s="17" t="s">
        <v>106</v>
      </c>
      <c r="Q8" s="17" t="s">
        <v>108</v>
      </c>
      <c r="R8" s="17" t="s">
        <v>106</v>
      </c>
      <c r="S8" s="17" t="s">
        <v>108</v>
      </c>
      <c r="T8" s="17" t="s">
        <v>108</v>
      </c>
      <c r="U8" s="17" t="s">
        <v>108</v>
      </c>
      <c r="V8" s="17" t="s">
        <v>106</v>
      </c>
      <c r="W8" s="17" t="s">
        <v>109</v>
      </c>
      <c r="X8" s="17" t="s">
        <v>106</v>
      </c>
      <c r="Y8" s="17" t="s">
        <v>104</v>
      </c>
      <c r="Z8" s="17" t="s">
        <v>106</v>
      </c>
      <c r="AA8" s="17" t="s">
        <v>106</v>
      </c>
      <c r="AB8" s="17" t="s">
        <v>106</v>
      </c>
      <c r="AC8" s="17" t="s">
        <v>108</v>
      </c>
      <c r="AD8" s="17" t="s">
        <v>108</v>
      </c>
      <c r="AE8" s="17" t="s">
        <v>106</v>
      </c>
      <c r="AF8" s="17" t="s">
        <v>106</v>
      </c>
      <c r="AG8" s="17" t="s">
        <v>106</v>
      </c>
      <c r="AH8" s="17" t="s">
        <v>106</v>
      </c>
      <c r="AI8" s="17" t="s">
        <v>106</v>
      </c>
      <c r="AJ8" s="17" t="s">
        <v>106</v>
      </c>
      <c r="AK8" s="17" t="s">
        <v>106</v>
      </c>
      <c r="AL8" s="17" t="s">
        <v>106</v>
      </c>
      <c r="AM8" s="17" t="s">
        <v>106</v>
      </c>
      <c r="AN8" s="17" t="s">
        <v>106</v>
      </c>
      <c r="AO8" s="17" t="s">
        <v>106</v>
      </c>
      <c r="AP8" s="17" t="s">
        <v>106</v>
      </c>
      <c r="AQ8" s="17" t="s">
        <v>107</v>
      </c>
      <c r="AR8" s="17" t="s">
        <v>107</v>
      </c>
      <c r="AS8" s="17" t="s">
        <v>107</v>
      </c>
      <c r="AT8" s="17" t="s">
        <v>107</v>
      </c>
      <c r="AU8" s="17" t="s">
        <v>108</v>
      </c>
      <c r="AV8" s="17" t="s">
        <v>108</v>
      </c>
      <c r="AW8" s="17" t="s">
        <v>107</v>
      </c>
      <c r="AX8" s="17" t="s">
        <v>106</v>
      </c>
      <c r="AY8" s="17" t="s">
        <v>107</v>
      </c>
      <c r="AZ8" s="17" t="s">
        <v>111</v>
      </c>
      <c r="BA8" s="17" t="s">
        <v>112</v>
      </c>
      <c r="BB8" s="17" t="s">
        <v>107</v>
      </c>
      <c r="BC8" s="17" t="s">
        <v>108</v>
      </c>
      <c r="BD8" s="17" t="s">
        <v>108</v>
      </c>
      <c r="BE8" s="17" t="s">
        <v>106</v>
      </c>
      <c r="BF8" s="17" t="s">
        <v>107</v>
      </c>
      <c r="BG8" s="17" t="s">
        <v>108</v>
      </c>
      <c r="BH8" s="17" t="s">
        <v>111</v>
      </c>
      <c r="BI8" s="17" t="s">
        <v>107</v>
      </c>
      <c r="BJ8" s="17" t="s">
        <v>107</v>
      </c>
      <c r="BK8" s="17" t="s">
        <v>107</v>
      </c>
      <c r="BL8" s="17" t="s">
        <v>107</v>
      </c>
      <c r="BM8" s="17" t="s">
        <v>108</v>
      </c>
      <c r="BN8" s="17" t="s">
        <v>106</v>
      </c>
      <c r="BO8" s="17" t="s">
        <v>108</v>
      </c>
      <c r="BP8" s="17" t="s">
        <v>108</v>
      </c>
      <c r="BQ8" s="17" t="s">
        <v>107</v>
      </c>
      <c r="BR8" s="17" t="s">
        <v>107</v>
      </c>
      <c r="BS8" s="17" t="s">
        <v>108</v>
      </c>
      <c r="BT8" s="17" t="s">
        <v>106</v>
      </c>
      <c r="BU8" s="17" t="s">
        <v>106</v>
      </c>
      <c r="BV8" s="17" t="s">
        <v>108</v>
      </c>
      <c r="BW8" s="17" t="s">
        <v>106</v>
      </c>
      <c r="BX8" s="17" t="s">
        <v>108</v>
      </c>
      <c r="BY8" s="17" t="s">
        <v>108</v>
      </c>
      <c r="BZ8" s="17" t="s">
        <v>106</v>
      </c>
      <c r="CA8" s="17" t="s">
        <v>106</v>
      </c>
      <c r="CB8" s="17" t="s">
        <v>106</v>
      </c>
      <c r="CC8" s="17" t="s">
        <v>107</v>
      </c>
      <c r="CD8" s="17" t="s">
        <v>107</v>
      </c>
      <c r="CE8" s="17" t="s">
        <v>107</v>
      </c>
      <c r="CF8" s="17" t="s">
        <v>107</v>
      </c>
      <c r="CG8" s="17" t="s">
        <v>107</v>
      </c>
      <c r="CH8" s="17" t="s">
        <v>108</v>
      </c>
      <c r="CI8" s="17" t="s">
        <v>106</v>
      </c>
      <c r="CJ8" s="17" t="s">
        <v>108</v>
      </c>
      <c r="CK8" s="17" t="s">
        <v>108</v>
      </c>
      <c r="CL8" s="17" t="s">
        <v>106</v>
      </c>
      <c r="CM8" s="17" t="s">
        <v>107</v>
      </c>
      <c r="CN8" s="17" t="s">
        <v>107</v>
      </c>
      <c r="CO8" s="17" t="s">
        <v>107</v>
      </c>
      <c r="CP8" s="17" t="s">
        <v>107</v>
      </c>
      <c r="CQ8" s="17" t="s">
        <v>107</v>
      </c>
      <c r="CR8" s="17" t="s">
        <v>107</v>
      </c>
      <c r="CS8" s="17" t="s">
        <v>108</v>
      </c>
      <c r="CT8" s="17" t="s">
        <v>108</v>
      </c>
      <c r="CU8" s="17" t="s">
        <v>108</v>
      </c>
      <c r="CV8" s="17" t="s">
        <v>108</v>
      </c>
      <c r="CW8" s="17" t="s">
        <v>108</v>
      </c>
      <c r="CX8" s="17" t="s">
        <v>108</v>
      </c>
      <c r="CY8" s="17" t="s">
        <v>108</v>
      </c>
      <c r="CZ8" s="17" t="s">
        <v>107</v>
      </c>
      <c r="DA8" s="17" t="s">
        <v>108</v>
      </c>
      <c r="DB8" s="17" t="s">
        <v>108</v>
      </c>
    </row>
    <row r="9" spans="1:106" ht="58.5" customHeight="1" x14ac:dyDescent="0.2">
      <c r="A9" s="13" t="s">
        <v>227</v>
      </c>
      <c r="B9" s="13" t="s">
        <v>113</v>
      </c>
      <c r="C9" s="17" t="s">
        <v>105</v>
      </c>
      <c r="D9" s="17" t="s">
        <v>105</v>
      </c>
      <c r="E9" s="17" t="s">
        <v>105</v>
      </c>
      <c r="F9" s="17" t="s">
        <v>104</v>
      </c>
      <c r="G9" s="17" t="s">
        <v>105</v>
      </c>
      <c r="Y9" s="17" t="s">
        <v>105</v>
      </c>
      <c r="AQ9" s="17" t="s">
        <v>107</v>
      </c>
      <c r="AR9" s="17" t="s">
        <v>107</v>
      </c>
      <c r="AS9" s="17" t="s">
        <v>107</v>
      </c>
      <c r="AT9" s="17" t="s">
        <v>107</v>
      </c>
      <c r="AU9" s="17" t="s">
        <v>107</v>
      </c>
      <c r="AV9" s="17" t="s">
        <v>107</v>
      </c>
      <c r="AW9" s="17" t="s">
        <v>107</v>
      </c>
      <c r="AX9" s="17" t="s">
        <v>108</v>
      </c>
      <c r="AY9" s="17" t="s">
        <v>107</v>
      </c>
      <c r="AZ9" s="17" t="s">
        <v>108</v>
      </c>
      <c r="BA9" s="17" t="s">
        <v>108</v>
      </c>
      <c r="BB9" s="17" t="s">
        <v>107</v>
      </c>
      <c r="BC9" s="17" t="s">
        <v>107</v>
      </c>
      <c r="BD9" s="17" t="s">
        <v>109</v>
      </c>
      <c r="BE9" s="17" t="s">
        <v>109</v>
      </c>
      <c r="BF9" s="17" t="s">
        <v>107</v>
      </c>
      <c r="BG9" s="17" t="s">
        <v>109</v>
      </c>
      <c r="BH9" s="17" t="s">
        <v>109</v>
      </c>
      <c r="BI9" s="17" t="s">
        <v>108</v>
      </c>
      <c r="BJ9" s="17" t="s">
        <v>108</v>
      </c>
      <c r="BK9" s="17" t="s">
        <v>108</v>
      </c>
      <c r="BL9" s="17" t="s">
        <v>108</v>
      </c>
      <c r="BM9" s="17" t="s">
        <v>108</v>
      </c>
      <c r="BN9" s="17" t="s">
        <v>110</v>
      </c>
      <c r="BO9" s="17" t="s">
        <v>110</v>
      </c>
      <c r="BP9" s="17" t="s">
        <v>110</v>
      </c>
      <c r="BQ9" s="17" t="s">
        <v>110</v>
      </c>
      <c r="BR9" s="17" t="s">
        <v>110</v>
      </c>
      <c r="BS9" s="17" t="s">
        <v>107</v>
      </c>
      <c r="BT9" s="17" t="s">
        <v>108</v>
      </c>
      <c r="BU9" s="17" t="s">
        <v>108</v>
      </c>
      <c r="BV9" s="17" t="s">
        <v>110</v>
      </c>
      <c r="BW9" s="17" t="s">
        <v>110</v>
      </c>
      <c r="BX9" s="17" t="s">
        <v>110</v>
      </c>
      <c r="BY9" s="17" t="s">
        <v>108</v>
      </c>
      <c r="BZ9" s="17" t="s">
        <v>107</v>
      </c>
      <c r="CA9" s="17" t="s">
        <v>108</v>
      </c>
      <c r="CB9" s="17" t="s">
        <v>108</v>
      </c>
      <c r="CC9" s="17" t="s">
        <v>108</v>
      </c>
      <c r="CD9" s="17" t="s">
        <v>108</v>
      </c>
      <c r="CE9" s="17" t="s">
        <v>108</v>
      </c>
      <c r="CF9" s="17" t="s">
        <v>108</v>
      </c>
      <c r="CG9" s="17" t="s">
        <v>108</v>
      </c>
      <c r="CH9" s="17" t="s">
        <v>108</v>
      </c>
      <c r="CI9" s="17" t="s">
        <v>107</v>
      </c>
      <c r="CJ9" s="17" t="s">
        <v>107</v>
      </c>
      <c r="CK9" s="17" t="s">
        <v>108</v>
      </c>
      <c r="CL9" s="17" t="s">
        <v>108</v>
      </c>
      <c r="CM9" s="17" t="s">
        <v>107</v>
      </c>
      <c r="CN9" s="17" t="s">
        <v>107</v>
      </c>
      <c r="CO9" s="17" t="s">
        <v>110</v>
      </c>
      <c r="CP9" s="17" t="s">
        <v>107</v>
      </c>
      <c r="CQ9" s="17" t="s">
        <v>108</v>
      </c>
      <c r="CR9" s="17" t="s">
        <v>107</v>
      </c>
      <c r="CS9" s="17" t="s">
        <v>108</v>
      </c>
      <c r="CT9" s="17" t="s">
        <v>108</v>
      </c>
      <c r="CU9" s="17" t="s">
        <v>108</v>
      </c>
      <c r="CV9" s="17" t="s">
        <v>108</v>
      </c>
      <c r="CW9" s="17" t="s">
        <v>110</v>
      </c>
      <c r="CX9" s="17" t="s">
        <v>110</v>
      </c>
      <c r="CY9" s="17" t="s">
        <v>110</v>
      </c>
      <c r="CZ9" s="17" t="s">
        <v>110</v>
      </c>
      <c r="DA9" s="17" t="s">
        <v>110</v>
      </c>
      <c r="DB9" s="17" t="s">
        <v>110</v>
      </c>
    </row>
    <row r="10" spans="1:106" ht="58.5" customHeight="1" x14ac:dyDescent="0.2">
      <c r="A10" s="13" t="s">
        <v>227</v>
      </c>
      <c r="B10" s="13" t="s">
        <v>113</v>
      </c>
      <c r="C10" s="17" t="s">
        <v>104</v>
      </c>
      <c r="D10" s="17" t="s">
        <v>104</v>
      </c>
      <c r="E10" s="17" t="s">
        <v>105</v>
      </c>
      <c r="F10" s="17" t="s">
        <v>105</v>
      </c>
      <c r="G10" s="17" t="s">
        <v>104</v>
      </c>
      <c r="H10" s="17" t="s">
        <v>111</v>
      </c>
      <c r="I10" s="17" t="s">
        <v>108</v>
      </c>
      <c r="J10" s="17" t="s">
        <v>108</v>
      </c>
      <c r="K10" s="17" t="s">
        <v>108</v>
      </c>
      <c r="L10" s="17" t="s">
        <v>108</v>
      </c>
      <c r="M10" s="17" t="s">
        <v>108</v>
      </c>
      <c r="N10" s="17" t="s">
        <v>110</v>
      </c>
      <c r="O10" s="17" t="s">
        <v>108</v>
      </c>
      <c r="P10" s="17" t="s">
        <v>108</v>
      </c>
      <c r="Q10" s="17" t="s">
        <v>108</v>
      </c>
      <c r="R10" s="17" t="s">
        <v>108</v>
      </c>
      <c r="S10" s="17" t="s">
        <v>108</v>
      </c>
      <c r="T10" s="17" t="s">
        <v>108</v>
      </c>
      <c r="U10" s="17" t="s">
        <v>108</v>
      </c>
      <c r="V10" s="17" t="s">
        <v>108</v>
      </c>
      <c r="W10" s="17" t="s">
        <v>108</v>
      </c>
      <c r="X10" s="17" t="s">
        <v>110</v>
      </c>
      <c r="Y10" s="17" t="s">
        <v>105</v>
      </c>
      <c r="AQ10" s="17" t="s">
        <v>106</v>
      </c>
      <c r="AR10" s="17" t="s">
        <v>106</v>
      </c>
      <c r="AS10" s="17" t="s">
        <v>111</v>
      </c>
      <c r="AT10" s="17" t="s">
        <v>112</v>
      </c>
      <c r="AU10" s="17" t="s">
        <v>106</v>
      </c>
      <c r="AV10" s="17" t="s">
        <v>106</v>
      </c>
      <c r="AW10" s="17" t="s">
        <v>106</v>
      </c>
      <c r="AX10" s="17" t="s">
        <v>111</v>
      </c>
      <c r="AY10" s="17" t="s">
        <v>108</v>
      </c>
      <c r="AZ10" s="17" t="s">
        <v>112</v>
      </c>
      <c r="BA10" s="17" t="s">
        <v>111</v>
      </c>
      <c r="BB10" s="17" t="s">
        <v>111</v>
      </c>
      <c r="BC10" s="17" t="s">
        <v>110</v>
      </c>
      <c r="BD10" s="17" t="s">
        <v>110</v>
      </c>
      <c r="BE10" s="17" t="s">
        <v>110</v>
      </c>
      <c r="BF10" s="17" t="s">
        <v>108</v>
      </c>
      <c r="BG10" s="17" t="s">
        <v>108</v>
      </c>
      <c r="BH10" s="17" t="s">
        <v>106</v>
      </c>
      <c r="BI10" s="17" t="s">
        <v>106</v>
      </c>
      <c r="BJ10" s="17" t="s">
        <v>106</v>
      </c>
      <c r="BK10" s="17" t="s">
        <v>106</v>
      </c>
      <c r="BL10" s="17" t="s">
        <v>106</v>
      </c>
      <c r="BM10" s="17" t="s">
        <v>106</v>
      </c>
      <c r="BN10" s="17" t="s">
        <v>110</v>
      </c>
      <c r="BO10" s="17" t="s">
        <v>112</v>
      </c>
      <c r="BP10" s="17" t="s">
        <v>110</v>
      </c>
      <c r="BQ10" s="17" t="s">
        <v>110</v>
      </c>
      <c r="BR10" s="17" t="s">
        <v>112</v>
      </c>
      <c r="BS10" s="17" t="s">
        <v>108</v>
      </c>
      <c r="BT10" s="17" t="s">
        <v>108</v>
      </c>
      <c r="BU10" s="17" t="s">
        <v>108</v>
      </c>
      <c r="BV10" s="17" t="s">
        <v>108</v>
      </c>
      <c r="BW10" s="17" t="s">
        <v>108</v>
      </c>
      <c r="BX10" s="17" t="s">
        <v>108</v>
      </c>
      <c r="BY10" s="17" t="s">
        <v>108</v>
      </c>
      <c r="BZ10" s="17" t="s">
        <v>108</v>
      </c>
      <c r="CA10" s="17" t="s">
        <v>108</v>
      </c>
      <c r="CB10" s="17" t="s">
        <v>108</v>
      </c>
      <c r="CC10" s="17" t="s">
        <v>108</v>
      </c>
      <c r="CD10" s="17" t="s">
        <v>108</v>
      </c>
      <c r="CE10" s="17" t="s">
        <v>108</v>
      </c>
      <c r="CF10" s="17" t="s">
        <v>108</v>
      </c>
      <c r="CG10" s="17" t="s">
        <v>111</v>
      </c>
      <c r="CH10" s="17" t="s">
        <v>108</v>
      </c>
      <c r="CI10" s="17" t="s">
        <v>108</v>
      </c>
      <c r="CJ10" s="17" t="s">
        <v>108</v>
      </c>
      <c r="CK10" s="17" t="s">
        <v>108</v>
      </c>
      <c r="CL10" s="17" t="s">
        <v>108</v>
      </c>
      <c r="CM10" s="17" t="s">
        <v>108</v>
      </c>
      <c r="CN10" s="17" t="s">
        <v>108</v>
      </c>
      <c r="CO10" s="17" t="s">
        <v>108</v>
      </c>
      <c r="CP10" s="17" t="s">
        <v>108</v>
      </c>
      <c r="CQ10" s="17" t="s">
        <v>110</v>
      </c>
      <c r="CR10" s="17" t="s">
        <v>108</v>
      </c>
      <c r="CS10" s="17" t="s">
        <v>110</v>
      </c>
      <c r="CT10" s="17" t="s">
        <v>110</v>
      </c>
      <c r="CU10" s="17" t="s">
        <v>110</v>
      </c>
      <c r="CV10" s="17" t="s">
        <v>110</v>
      </c>
      <c r="CW10" s="17" t="s">
        <v>108</v>
      </c>
      <c r="CX10" s="17" t="s">
        <v>108</v>
      </c>
      <c r="CY10" s="17" t="s">
        <v>108</v>
      </c>
      <c r="CZ10" s="17" t="s">
        <v>108</v>
      </c>
      <c r="DA10" s="17" t="s">
        <v>108</v>
      </c>
      <c r="DB10" s="17" t="s">
        <v>108</v>
      </c>
    </row>
    <row r="11" spans="1:106" ht="58.5" customHeight="1" x14ac:dyDescent="0.2">
      <c r="A11" s="13" t="s">
        <v>227</v>
      </c>
      <c r="B11" s="13" t="s">
        <v>113</v>
      </c>
      <c r="C11" s="17" t="s">
        <v>104</v>
      </c>
      <c r="D11" s="17" t="s">
        <v>105</v>
      </c>
      <c r="E11" s="17" t="s">
        <v>105</v>
      </c>
      <c r="F11" s="17" t="s">
        <v>105</v>
      </c>
      <c r="G11" s="17" t="s">
        <v>104</v>
      </c>
      <c r="H11" s="17" t="s">
        <v>108</v>
      </c>
      <c r="I11" s="17" t="s">
        <v>106</v>
      </c>
      <c r="J11" s="17" t="s">
        <v>108</v>
      </c>
      <c r="K11" s="17" t="s">
        <v>107</v>
      </c>
      <c r="L11" s="17" t="s">
        <v>108</v>
      </c>
      <c r="M11" s="17" t="s">
        <v>108</v>
      </c>
      <c r="N11" s="17" t="s">
        <v>107</v>
      </c>
      <c r="O11" s="17" t="s">
        <v>106</v>
      </c>
      <c r="P11" s="17" t="s">
        <v>106</v>
      </c>
      <c r="Q11" s="17" t="s">
        <v>108</v>
      </c>
      <c r="R11" s="17" t="s">
        <v>108</v>
      </c>
      <c r="S11" s="17" t="s">
        <v>108</v>
      </c>
      <c r="T11" s="17" t="s">
        <v>108</v>
      </c>
      <c r="U11" s="17" t="s">
        <v>108</v>
      </c>
      <c r="V11" s="17" t="s">
        <v>108</v>
      </c>
      <c r="W11" s="17" t="s">
        <v>107</v>
      </c>
      <c r="X11" s="17" t="s">
        <v>108</v>
      </c>
      <c r="Y11" s="17" t="s">
        <v>104</v>
      </c>
      <c r="Z11" s="17" t="s">
        <v>108</v>
      </c>
      <c r="AA11" s="17" t="s">
        <v>106</v>
      </c>
      <c r="AB11" s="17" t="s">
        <v>107</v>
      </c>
      <c r="AC11" s="17" t="s">
        <v>108</v>
      </c>
      <c r="AD11" s="17" t="s">
        <v>108</v>
      </c>
      <c r="AE11" s="17" t="s">
        <v>108</v>
      </c>
      <c r="AF11" s="17" t="s">
        <v>107</v>
      </c>
      <c r="AG11" s="17" t="s">
        <v>108</v>
      </c>
      <c r="AH11" s="17" t="s">
        <v>106</v>
      </c>
      <c r="AI11" s="17" t="s">
        <v>108</v>
      </c>
      <c r="AJ11" s="17" t="s">
        <v>108</v>
      </c>
      <c r="AK11" s="17" t="s">
        <v>108</v>
      </c>
      <c r="AL11" s="17" t="s">
        <v>108</v>
      </c>
      <c r="AM11" s="17" t="s">
        <v>108</v>
      </c>
      <c r="AN11" s="17" t="s">
        <v>108</v>
      </c>
      <c r="AO11" s="17" t="s">
        <v>108</v>
      </c>
      <c r="AP11" s="17" t="s">
        <v>108</v>
      </c>
      <c r="AQ11" s="17" t="s">
        <v>108</v>
      </c>
      <c r="AR11" s="17" t="s">
        <v>107</v>
      </c>
      <c r="AS11" s="17" t="s">
        <v>107</v>
      </c>
      <c r="AT11" s="17" t="s">
        <v>107</v>
      </c>
      <c r="AU11" s="17" t="s">
        <v>108</v>
      </c>
      <c r="AV11" s="17" t="s">
        <v>106</v>
      </c>
      <c r="AW11" s="17" t="s">
        <v>108</v>
      </c>
      <c r="AX11" s="17" t="s">
        <v>111</v>
      </c>
      <c r="AY11" s="17" t="s">
        <v>108</v>
      </c>
      <c r="AZ11" s="17" t="s">
        <v>106</v>
      </c>
      <c r="BA11" s="17" t="s">
        <v>112</v>
      </c>
      <c r="BB11" s="17" t="s">
        <v>108</v>
      </c>
      <c r="BC11" s="17" t="s">
        <v>108</v>
      </c>
      <c r="BD11" s="17" t="s">
        <v>106</v>
      </c>
      <c r="BE11" s="17" t="s">
        <v>106</v>
      </c>
      <c r="BF11" s="17" t="s">
        <v>107</v>
      </c>
      <c r="BG11" s="17" t="s">
        <v>108</v>
      </c>
      <c r="BH11" s="17" t="s">
        <v>106</v>
      </c>
      <c r="BI11" s="17" t="s">
        <v>108</v>
      </c>
      <c r="BJ11" s="17" t="s">
        <v>108</v>
      </c>
      <c r="BK11" s="17" t="s">
        <v>108</v>
      </c>
      <c r="BL11" s="17" t="s">
        <v>108</v>
      </c>
      <c r="BM11" s="17" t="s">
        <v>106</v>
      </c>
      <c r="BN11" s="17" t="s">
        <v>108</v>
      </c>
      <c r="BO11" s="17" t="s">
        <v>108</v>
      </c>
      <c r="BP11" s="17" t="s">
        <v>108</v>
      </c>
      <c r="BQ11" s="17" t="s">
        <v>108</v>
      </c>
      <c r="BR11" s="17" t="s">
        <v>108</v>
      </c>
      <c r="BS11" s="17" t="s">
        <v>108</v>
      </c>
      <c r="BT11" s="17" t="s">
        <v>106</v>
      </c>
      <c r="BU11" s="17" t="s">
        <v>106</v>
      </c>
      <c r="BV11" s="17" t="s">
        <v>110</v>
      </c>
      <c r="BW11" s="17" t="s">
        <v>106</v>
      </c>
      <c r="BX11" s="17" t="s">
        <v>108</v>
      </c>
      <c r="BY11" s="17" t="s">
        <v>106</v>
      </c>
      <c r="BZ11" s="17" t="s">
        <v>110</v>
      </c>
      <c r="CA11" s="17" t="s">
        <v>107</v>
      </c>
      <c r="CB11" s="17" t="s">
        <v>110</v>
      </c>
      <c r="CC11" s="17" t="s">
        <v>108</v>
      </c>
      <c r="CD11" s="17" t="s">
        <v>107</v>
      </c>
      <c r="CE11" s="17" t="s">
        <v>107</v>
      </c>
      <c r="CF11" s="17" t="s">
        <v>107</v>
      </c>
      <c r="CG11" s="17" t="s">
        <v>106</v>
      </c>
      <c r="CH11" s="17" t="s">
        <v>106</v>
      </c>
      <c r="CI11" s="17" t="s">
        <v>110</v>
      </c>
      <c r="CJ11" s="17" t="s">
        <v>106</v>
      </c>
      <c r="CK11" s="17" t="s">
        <v>108</v>
      </c>
      <c r="CL11" s="17" t="s">
        <v>110</v>
      </c>
      <c r="CM11" s="17" t="s">
        <v>108</v>
      </c>
      <c r="CN11" s="17" t="s">
        <v>108</v>
      </c>
      <c r="CO11" s="17" t="s">
        <v>108</v>
      </c>
      <c r="CP11" s="17" t="s">
        <v>108</v>
      </c>
      <c r="CQ11" s="17" t="s">
        <v>108</v>
      </c>
      <c r="CR11" s="17" t="s">
        <v>108</v>
      </c>
      <c r="CS11" s="17" t="s">
        <v>107</v>
      </c>
      <c r="CT11" s="17" t="s">
        <v>108</v>
      </c>
      <c r="CU11" s="17" t="s">
        <v>108</v>
      </c>
      <c r="CV11" s="17" t="s">
        <v>108</v>
      </c>
      <c r="CW11" s="17" t="s">
        <v>108</v>
      </c>
      <c r="CX11" s="17" t="s">
        <v>110</v>
      </c>
      <c r="CY11" s="17" t="s">
        <v>110</v>
      </c>
      <c r="CZ11" s="17" t="s">
        <v>108</v>
      </c>
      <c r="DA11" s="17" t="s">
        <v>107</v>
      </c>
      <c r="DB11" s="17" t="s">
        <v>107</v>
      </c>
    </row>
    <row r="12" spans="1:106" ht="58.5" customHeight="1" x14ac:dyDescent="0.2">
      <c r="A12" s="13" t="s">
        <v>227</v>
      </c>
      <c r="B12" s="13" t="s">
        <v>113</v>
      </c>
      <c r="C12" s="17" t="s">
        <v>104</v>
      </c>
      <c r="D12" s="17" t="s">
        <v>105</v>
      </c>
      <c r="E12" s="17" t="s">
        <v>105</v>
      </c>
      <c r="F12" s="17" t="s">
        <v>105</v>
      </c>
      <c r="G12" s="17" t="s">
        <v>104</v>
      </c>
      <c r="H12" s="17" t="s">
        <v>106</v>
      </c>
      <c r="I12" s="17" t="s">
        <v>108</v>
      </c>
      <c r="J12" s="17" t="s">
        <v>108</v>
      </c>
      <c r="K12" s="17" t="s">
        <v>106</v>
      </c>
      <c r="L12" s="17" t="s">
        <v>106</v>
      </c>
      <c r="M12" s="17" t="s">
        <v>108</v>
      </c>
      <c r="N12" s="17" t="s">
        <v>111</v>
      </c>
      <c r="O12" s="17" t="s">
        <v>106</v>
      </c>
      <c r="P12" s="17" t="s">
        <v>111</v>
      </c>
      <c r="Q12" s="17" t="s">
        <v>106</v>
      </c>
      <c r="R12" s="17" t="s">
        <v>106</v>
      </c>
      <c r="S12" s="17" t="s">
        <v>108</v>
      </c>
      <c r="T12" s="17" t="s">
        <v>108</v>
      </c>
      <c r="U12" s="17" t="s">
        <v>108</v>
      </c>
      <c r="V12" s="17" t="s">
        <v>108</v>
      </c>
      <c r="W12" s="17" t="s">
        <v>109</v>
      </c>
      <c r="X12" s="17" t="s">
        <v>106</v>
      </c>
      <c r="Y12" s="17" t="s">
        <v>104</v>
      </c>
      <c r="Z12" s="17" t="s">
        <v>106</v>
      </c>
      <c r="AA12" s="17" t="s">
        <v>111</v>
      </c>
      <c r="AB12" s="17" t="s">
        <v>106</v>
      </c>
      <c r="AC12" s="17" t="s">
        <v>106</v>
      </c>
      <c r="AD12" s="17" t="s">
        <v>111</v>
      </c>
      <c r="AE12" s="17" t="s">
        <v>106</v>
      </c>
      <c r="AF12" s="17" t="s">
        <v>106</v>
      </c>
      <c r="AG12" s="17" t="s">
        <v>106</v>
      </c>
      <c r="AH12" s="17" t="s">
        <v>111</v>
      </c>
      <c r="AI12" s="17" t="s">
        <v>106</v>
      </c>
      <c r="AJ12" s="17" t="s">
        <v>108</v>
      </c>
      <c r="AK12" s="17" t="s">
        <v>108</v>
      </c>
      <c r="AL12" s="17" t="s">
        <v>108</v>
      </c>
      <c r="AM12" s="17" t="s">
        <v>108</v>
      </c>
      <c r="AN12" s="17" t="s">
        <v>108</v>
      </c>
      <c r="AO12" s="17" t="s">
        <v>108</v>
      </c>
      <c r="AP12" s="17" t="s">
        <v>108</v>
      </c>
      <c r="AQ12" s="17" t="s">
        <v>107</v>
      </c>
      <c r="AR12" s="17" t="s">
        <v>107</v>
      </c>
      <c r="AS12" s="17" t="s">
        <v>107</v>
      </c>
      <c r="AT12" s="17" t="s">
        <v>107</v>
      </c>
      <c r="AU12" s="17" t="s">
        <v>107</v>
      </c>
      <c r="AV12" s="17" t="s">
        <v>107</v>
      </c>
      <c r="AW12" s="17" t="s">
        <v>107</v>
      </c>
      <c r="AX12" s="17" t="s">
        <v>108</v>
      </c>
      <c r="AY12" s="17" t="s">
        <v>107</v>
      </c>
      <c r="AZ12" s="17" t="s">
        <v>111</v>
      </c>
      <c r="BA12" s="17" t="s">
        <v>111</v>
      </c>
      <c r="BB12" s="17" t="s">
        <v>108</v>
      </c>
      <c r="BC12" s="17" t="s">
        <v>107</v>
      </c>
      <c r="BD12" s="17" t="s">
        <v>108</v>
      </c>
      <c r="BE12" s="17" t="s">
        <v>108</v>
      </c>
      <c r="BF12" s="17" t="s">
        <v>107</v>
      </c>
      <c r="BG12" s="17" t="s">
        <v>107</v>
      </c>
      <c r="BH12" s="17" t="s">
        <v>108</v>
      </c>
      <c r="BI12" s="17" t="s">
        <v>108</v>
      </c>
      <c r="BJ12" s="17" t="s">
        <v>108</v>
      </c>
      <c r="BK12" s="17" t="s">
        <v>107</v>
      </c>
      <c r="BL12" s="17" t="s">
        <v>108</v>
      </c>
      <c r="BM12" s="17" t="s">
        <v>107</v>
      </c>
      <c r="BN12" s="17" t="s">
        <v>107</v>
      </c>
      <c r="BO12" s="17" t="s">
        <v>107</v>
      </c>
      <c r="BP12" s="17" t="s">
        <v>107</v>
      </c>
      <c r="BQ12" s="17" t="s">
        <v>108</v>
      </c>
      <c r="BR12" s="17" t="s">
        <v>108</v>
      </c>
      <c r="BS12" s="17" t="s">
        <v>107</v>
      </c>
      <c r="BT12" s="17" t="s">
        <v>106</v>
      </c>
      <c r="BU12" s="17" t="s">
        <v>106</v>
      </c>
      <c r="BV12" s="17" t="s">
        <v>111</v>
      </c>
      <c r="BW12" s="17" t="s">
        <v>111</v>
      </c>
      <c r="BX12" s="17" t="s">
        <v>111</v>
      </c>
      <c r="BY12" s="17" t="s">
        <v>111</v>
      </c>
      <c r="BZ12" s="17" t="s">
        <v>112</v>
      </c>
      <c r="CA12" s="17" t="s">
        <v>106</v>
      </c>
      <c r="CB12" s="17" t="s">
        <v>106</v>
      </c>
      <c r="CC12" s="17" t="s">
        <v>108</v>
      </c>
      <c r="CD12" s="17" t="s">
        <v>108</v>
      </c>
      <c r="CE12" s="17" t="s">
        <v>108</v>
      </c>
      <c r="CF12" s="17" t="s">
        <v>108</v>
      </c>
      <c r="CG12" s="17" t="s">
        <v>108</v>
      </c>
      <c r="CH12" s="17" t="s">
        <v>108</v>
      </c>
      <c r="CI12" s="17" t="s">
        <v>108</v>
      </c>
      <c r="CJ12" s="17" t="s">
        <v>108</v>
      </c>
      <c r="CK12" s="17" t="s">
        <v>108</v>
      </c>
      <c r="CL12" s="17" t="s">
        <v>108</v>
      </c>
      <c r="CM12" s="17" t="s">
        <v>108</v>
      </c>
      <c r="CN12" s="17" t="s">
        <v>108</v>
      </c>
      <c r="CO12" s="17" t="s">
        <v>108</v>
      </c>
      <c r="CP12" s="17" t="s">
        <v>108</v>
      </c>
      <c r="CQ12" s="17" t="s">
        <v>108</v>
      </c>
      <c r="CR12" s="17" t="s">
        <v>108</v>
      </c>
      <c r="CS12" s="17" t="s">
        <v>108</v>
      </c>
      <c r="CT12" s="17" t="s">
        <v>108</v>
      </c>
      <c r="CU12" s="17" t="s">
        <v>108</v>
      </c>
      <c r="CV12" s="17" t="s">
        <v>108</v>
      </c>
      <c r="CW12" s="17" t="s">
        <v>108</v>
      </c>
      <c r="CX12" s="17" t="s">
        <v>108</v>
      </c>
      <c r="CY12" s="17" t="s">
        <v>108</v>
      </c>
      <c r="CZ12" s="17" t="s">
        <v>108</v>
      </c>
      <c r="DA12" s="17" t="s">
        <v>110</v>
      </c>
      <c r="DB12" s="17" t="s">
        <v>110</v>
      </c>
    </row>
    <row r="13" spans="1:106" ht="58.5" customHeight="1" x14ac:dyDescent="0.2">
      <c r="A13" s="13" t="s">
        <v>227</v>
      </c>
      <c r="B13" s="13" t="s">
        <v>113</v>
      </c>
      <c r="C13" s="17" t="s">
        <v>104</v>
      </c>
      <c r="D13" s="17" t="s">
        <v>105</v>
      </c>
      <c r="E13" s="17" t="s">
        <v>105</v>
      </c>
      <c r="F13" s="17" t="s">
        <v>105</v>
      </c>
      <c r="G13" s="17" t="s">
        <v>104</v>
      </c>
      <c r="H13" s="17" t="s">
        <v>108</v>
      </c>
      <c r="I13" s="17" t="s">
        <v>108</v>
      </c>
      <c r="J13" s="17" t="s">
        <v>108</v>
      </c>
      <c r="K13" s="17" t="s">
        <v>108</v>
      </c>
      <c r="L13" s="17" t="s">
        <v>108</v>
      </c>
      <c r="M13" s="17" t="s">
        <v>106</v>
      </c>
      <c r="N13" s="17" t="s">
        <v>110</v>
      </c>
      <c r="O13" s="17" t="s">
        <v>106</v>
      </c>
      <c r="P13" s="17" t="s">
        <v>106</v>
      </c>
      <c r="Q13" s="17" t="s">
        <v>108</v>
      </c>
      <c r="R13" s="17" t="s">
        <v>106</v>
      </c>
      <c r="S13" s="17" t="s">
        <v>108</v>
      </c>
      <c r="T13" s="17" t="s">
        <v>108</v>
      </c>
      <c r="U13" s="17" t="s">
        <v>108</v>
      </c>
      <c r="V13" s="17" t="s">
        <v>108</v>
      </c>
      <c r="W13" s="17" t="s">
        <v>108</v>
      </c>
      <c r="X13" s="17" t="s">
        <v>108</v>
      </c>
      <c r="Y13" s="17" t="s">
        <v>105</v>
      </c>
      <c r="AQ13" s="17" t="s">
        <v>108</v>
      </c>
      <c r="AR13" s="17" t="s">
        <v>107</v>
      </c>
      <c r="AS13" s="17" t="s">
        <v>108</v>
      </c>
      <c r="AT13" s="17" t="s">
        <v>107</v>
      </c>
      <c r="AU13" s="17" t="s">
        <v>108</v>
      </c>
      <c r="AV13" s="17" t="s">
        <v>108</v>
      </c>
      <c r="AW13" s="17" t="s">
        <v>108</v>
      </c>
      <c r="AX13" s="17" t="s">
        <v>108</v>
      </c>
      <c r="AY13" s="17" t="s">
        <v>108</v>
      </c>
      <c r="AZ13" s="17" t="s">
        <v>106</v>
      </c>
      <c r="BA13" s="17" t="s">
        <v>106</v>
      </c>
      <c r="BB13" s="17" t="s">
        <v>108</v>
      </c>
      <c r="BC13" s="17" t="s">
        <v>106</v>
      </c>
      <c r="BD13" s="17" t="s">
        <v>109</v>
      </c>
      <c r="BE13" s="17" t="s">
        <v>109</v>
      </c>
      <c r="BF13" s="17" t="s">
        <v>108</v>
      </c>
      <c r="BG13" s="17" t="s">
        <v>110</v>
      </c>
      <c r="BH13" s="17" t="s">
        <v>110</v>
      </c>
      <c r="BI13" s="17" t="s">
        <v>108</v>
      </c>
      <c r="BJ13" s="17" t="s">
        <v>108</v>
      </c>
      <c r="BK13" s="17" t="s">
        <v>108</v>
      </c>
      <c r="BL13" s="17" t="s">
        <v>108</v>
      </c>
      <c r="BM13" s="17" t="s">
        <v>108</v>
      </c>
      <c r="BN13" s="17" t="s">
        <v>110</v>
      </c>
      <c r="BO13" s="17" t="s">
        <v>110</v>
      </c>
      <c r="BP13" s="17" t="s">
        <v>110</v>
      </c>
      <c r="BQ13" s="17" t="s">
        <v>110</v>
      </c>
      <c r="BR13" s="17" t="s">
        <v>110</v>
      </c>
      <c r="BS13" s="17" t="s">
        <v>108</v>
      </c>
      <c r="BT13" s="17" t="s">
        <v>106</v>
      </c>
      <c r="BU13" s="17" t="s">
        <v>106</v>
      </c>
      <c r="BV13" s="17" t="s">
        <v>106</v>
      </c>
      <c r="BW13" s="17" t="s">
        <v>108</v>
      </c>
      <c r="BX13" s="17" t="s">
        <v>106</v>
      </c>
      <c r="BY13" s="17" t="s">
        <v>106</v>
      </c>
      <c r="BZ13" s="17" t="s">
        <v>111</v>
      </c>
      <c r="CA13" s="17" t="s">
        <v>106</v>
      </c>
      <c r="CB13" s="17" t="s">
        <v>106</v>
      </c>
      <c r="CC13" s="17" t="s">
        <v>108</v>
      </c>
      <c r="CD13" s="17" t="s">
        <v>108</v>
      </c>
      <c r="CE13" s="17" t="s">
        <v>108</v>
      </c>
      <c r="CF13" s="17" t="s">
        <v>108</v>
      </c>
      <c r="CG13" s="17" t="s">
        <v>108</v>
      </c>
      <c r="CH13" s="17" t="s">
        <v>108</v>
      </c>
      <c r="CI13" s="17" t="s">
        <v>108</v>
      </c>
      <c r="CJ13" s="17" t="s">
        <v>108</v>
      </c>
      <c r="CK13" s="17" t="s">
        <v>108</v>
      </c>
      <c r="CL13" s="17" t="s">
        <v>108</v>
      </c>
      <c r="CM13" s="17" t="s">
        <v>108</v>
      </c>
      <c r="CN13" s="17" t="s">
        <v>108</v>
      </c>
      <c r="CO13" s="17" t="s">
        <v>108</v>
      </c>
      <c r="CP13" s="17" t="s">
        <v>108</v>
      </c>
      <c r="CQ13" s="17" t="s">
        <v>108</v>
      </c>
      <c r="CR13" s="17" t="s">
        <v>108</v>
      </c>
      <c r="CS13" s="17" t="s">
        <v>108</v>
      </c>
      <c r="CT13" s="17" t="s">
        <v>108</v>
      </c>
      <c r="CU13" s="17" t="s">
        <v>108</v>
      </c>
      <c r="CV13" s="17" t="s">
        <v>108</v>
      </c>
      <c r="CW13" s="17" t="s">
        <v>108</v>
      </c>
      <c r="CX13" s="17" t="s">
        <v>110</v>
      </c>
      <c r="CY13" s="17" t="s">
        <v>110</v>
      </c>
      <c r="CZ13" s="17" t="s">
        <v>108</v>
      </c>
      <c r="DA13" s="17" t="s">
        <v>110</v>
      </c>
      <c r="DB13" s="17" t="s">
        <v>108</v>
      </c>
    </row>
    <row r="14" spans="1:106" ht="58.5" customHeight="1" x14ac:dyDescent="0.2">
      <c r="A14" s="13" t="s">
        <v>227</v>
      </c>
      <c r="B14" s="13" t="s">
        <v>113</v>
      </c>
      <c r="C14" s="17" t="s">
        <v>104</v>
      </c>
      <c r="D14" s="17" t="s">
        <v>105</v>
      </c>
      <c r="E14" s="17" t="s">
        <v>105</v>
      </c>
      <c r="F14" s="17" t="s">
        <v>105</v>
      </c>
      <c r="G14" s="17" t="s">
        <v>104</v>
      </c>
      <c r="H14" s="17" t="s">
        <v>108</v>
      </c>
      <c r="I14" s="17" t="s">
        <v>108</v>
      </c>
      <c r="J14" s="17" t="s">
        <v>107</v>
      </c>
      <c r="K14" s="17" t="s">
        <v>107</v>
      </c>
      <c r="L14" s="17" t="s">
        <v>108</v>
      </c>
      <c r="M14" s="17" t="s">
        <v>111</v>
      </c>
      <c r="N14" s="17" t="s">
        <v>106</v>
      </c>
      <c r="O14" s="17" t="s">
        <v>108</v>
      </c>
      <c r="P14" s="17" t="s">
        <v>107</v>
      </c>
      <c r="Q14" s="17" t="s">
        <v>108</v>
      </c>
      <c r="R14" s="17" t="s">
        <v>108</v>
      </c>
      <c r="S14" s="17" t="s">
        <v>108</v>
      </c>
      <c r="T14" s="17" t="s">
        <v>107</v>
      </c>
      <c r="U14" s="17" t="s">
        <v>108</v>
      </c>
      <c r="V14" s="17" t="s">
        <v>108</v>
      </c>
      <c r="W14" s="17" t="s">
        <v>110</v>
      </c>
      <c r="X14" s="17" t="s">
        <v>108</v>
      </c>
      <c r="Y14" s="17" t="s">
        <v>105</v>
      </c>
      <c r="AQ14" s="17" t="s">
        <v>107</v>
      </c>
      <c r="AR14" s="17" t="s">
        <v>107</v>
      </c>
      <c r="AS14" s="17" t="s">
        <v>107</v>
      </c>
      <c r="AT14" s="17" t="s">
        <v>107</v>
      </c>
      <c r="AU14" s="17" t="s">
        <v>108</v>
      </c>
      <c r="AV14" s="17" t="s">
        <v>108</v>
      </c>
      <c r="AW14" s="17" t="s">
        <v>108</v>
      </c>
      <c r="AX14" s="17" t="s">
        <v>108</v>
      </c>
      <c r="AY14" s="17" t="s">
        <v>107</v>
      </c>
      <c r="AZ14" s="17" t="s">
        <v>106</v>
      </c>
      <c r="BA14" s="17" t="s">
        <v>106</v>
      </c>
      <c r="BB14" s="17" t="s">
        <v>106</v>
      </c>
      <c r="BC14" s="17" t="s">
        <v>108</v>
      </c>
      <c r="BD14" s="17" t="s">
        <v>108</v>
      </c>
      <c r="BE14" s="17" t="s">
        <v>111</v>
      </c>
      <c r="BF14" s="17" t="s">
        <v>106</v>
      </c>
      <c r="BG14" s="17" t="s">
        <v>107</v>
      </c>
      <c r="BH14" s="17" t="s">
        <v>106</v>
      </c>
      <c r="BI14" s="17" t="s">
        <v>108</v>
      </c>
      <c r="BJ14" s="17" t="s">
        <v>106</v>
      </c>
      <c r="BK14" s="17" t="s">
        <v>110</v>
      </c>
      <c r="BL14" s="17" t="s">
        <v>108</v>
      </c>
      <c r="BM14" s="17" t="s">
        <v>106</v>
      </c>
      <c r="BN14" s="17" t="s">
        <v>110</v>
      </c>
      <c r="BO14" s="17" t="s">
        <v>110</v>
      </c>
      <c r="BP14" s="17" t="s">
        <v>110</v>
      </c>
      <c r="BQ14" s="17" t="s">
        <v>110</v>
      </c>
      <c r="BR14" s="17" t="s">
        <v>110</v>
      </c>
      <c r="BS14" s="17" t="s">
        <v>108</v>
      </c>
      <c r="BT14" s="17" t="s">
        <v>108</v>
      </c>
      <c r="BU14" s="17" t="s">
        <v>106</v>
      </c>
      <c r="BV14" s="17" t="s">
        <v>110</v>
      </c>
      <c r="BW14" s="17" t="s">
        <v>108</v>
      </c>
      <c r="BX14" s="17" t="s">
        <v>110</v>
      </c>
      <c r="BY14" s="17" t="s">
        <v>110</v>
      </c>
      <c r="BZ14" s="17" t="s">
        <v>108</v>
      </c>
      <c r="CA14" s="17" t="s">
        <v>108</v>
      </c>
      <c r="CB14" s="17" t="s">
        <v>108</v>
      </c>
      <c r="CC14" s="17" t="s">
        <v>108</v>
      </c>
      <c r="CD14" s="17" t="s">
        <v>108</v>
      </c>
      <c r="CE14" s="17" t="s">
        <v>108</v>
      </c>
      <c r="CF14" s="17" t="s">
        <v>107</v>
      </c>
      <c r="CG14" s="17" t="s">
        <v>108</v>
      </c>
      <c r="CH14" s="17" t="s">
        <v>108</v>
      </c>
      <c r="CI14" s="17" t="s">
        <v>108</v>
      </c>
      <c r="CJ14" s="17" t="s">
        <v>108</v>
      </c>
      <c r="CK14" s="17" t="s">
        <v>108</v>
      </c>
      <c r="CL14" s="17" t="s">
        <v>108</v>
      </c>
      <c r="CM14" s="17" t="s">
        <v>108</v>
      </c>
      <c r="CN14" s="17" t="s">
        <v>108</v>
      </c>
      <c r="CO14" s="17" t="s">
        <v>108</v>
      </c>
      <c r="CP14" s="17" t="s">
        <v>108</v>
      </c>
      <c r="CQ14" s="17" t="s">
        <v>110</v>
      </c>
      <c r="CR14" s="17" t="s">
        <v>108</v>
      </c>
      <c r="CS14" s="17" t="s">
        <v>108</v>
      </c>
      <c r="CT14" s="17" t="s">
        <v>108</v>
      </c>
      <c r="CU14" s="17" t="s">
        <v>106</v>
      </c>
      <c r="CV14" s="17" t="s">
        <v>106</v>
      </c>
      <c r="CW14" s="17" t="s">
        <v>110</v>
      </c>
      <c r="CX14" s="17" t="s">
        <v>110</v>
      </c>
      <c r="CY14" s="17" t="s">
        <v>108</v>
      </c>
      <c r="CZ14" s="17" t="s">
        <v>110</v>
      </c>
      <c r="DA14" s="17" t="s">
        <v>110</v>
      </c>
      <c r="DB14" s="17" t="s">
        <v>108</v>
      </c>
    </row>
  </sheetData>
  <sheetProtection selectLockedCells="1" selectUnlockedCells="1"/>
  <autoFilter ref="A2:DB14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3"/>
  <sheetViews>
    <sheetView zoomScale="110" zoomScaleNormal="110" zoomScaleSheetLayoutView="130" workbookViewId="0">
      <selection activeCell="A14" sqref="A13:A14"/>
    </sheetView>
  </sheetViews>
  <sheetFormatPr defaultColWidth="26.85546875" defaultRowHeight="12.75" x14ac:dyDescent="0.2"/>
  <cols>
    <col min="1" max="1" width="44.85546875" style="39" customWidth="1"/>
    <col min="2" max="3" width="26.85546875" style="39"/>
    <col min="4" max="4" width="34.42578125" style="39" customWidth="1"/>
    <col min="5" max="16384" width="26.85546875" style="39"/>
  </cols>
  <sheetData>
    <row r="1" spans="1:4" ht="27" customHeight="1" x14ac:dyDescent="0.2">
      <c r="A1" s="26" t="s">
        <v>231</v>
      </c>
      <c r="B1" s="24" t="s">
        <v>229</v>
      </c>
      <c r="C1" s="24" t="s">
        <v>230</v>
      </c>
      <c r="D1" s="25" t="s">
        <v>232</v>
      </c>
    </row>
    <row r="2" spans="1:4" x14ac:dyDescent="0.2">
      <c r="A2" s="40" t="s">
        <v>113</v>
      </c>
      <c r="B2" s="10">
        <f t="shared" ref="B2" si="0">C2/D2</f>
        <v>0.375</v>
      </c>
      <c r="C2" s="11">
        <f>COUNTIF(Póspercentuais!$B$3:$B$14,$A2)</f>
        <v>12</v>
      </c>
      <c r="D2" s="41">
        <v>32</v>
      </c>
    </row>
    <row r="3" spans="1:4" ht="13.5" thickBot="1" x14ac:dyDescent="0.25">
      <c r="A3" s="42" t="s">
        <v>226</v>
      </c>
      <c r="B3" s="23">
        <f>C3/D3</f>
        <v>0.375</v>
      </c>
      <c r="C3" s="43">
        <f>SUM(C2:C2)</f>
        <v>12</v>
      </c>
      <c r="D3" s="44">
        <f>SUM(D2:D2)</f>
        <v>32</v>
      </c>
    </row>
  </sheetData>
  <autoFilter ref="A1:D3" xr:uid="{5EADF28F-26BC-45BF-8C46-87DADEAAD74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29" t="str">
        <f>HLOOKUP(A1,Póspercentuais!$C$1:$DD$2,2,FALSE)</f>
        <v>Quanto a sua formação: [Mestrado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1" t="s">
        <v>104</v>
      </c>
      <c r="B9" s="10">
        <f>C9/$C$11</f>
        <v>0.83333333333333337</v>
      </c>
      <c r="C9" s="11">
        <f>COUNTIF(Póspercentuais!$C$3:$C$14,$A9)</f>
        <v>10</v>
      </c>
    </row>
    <row r="10" spans="1:5" x14ac:dyDescent="0.2">
      <c r="A10" s="9" t="s">
        <v>105</v>
      </c>
      <c r="B10" s="10">
        <f>C10/$C$11</f>
        <v>0.16666666666666666</v>
      </c>
      <c r="C10" s="11">
        <f>COUNTIF(Póspercentuais!$C$3:$C$14,$A10)</f>
        <v>2</v>
      </c>
    </row>
    <row r="11" spans="1:5" x14ac:dyDescent="0.2">
      <c r="A11" s="4" t="s">
        <v>219</v>
      </c>
      <c r="B11" s="12">
        <f>SUM(B9:B10)</f>
        <v>1</v>
      </c>
      <c r="C11" s="11">
        <f>SUM(C9:C10)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29" t="str">
        <f>HLOOKUP(A1,Póspercentuais!$C$1:$DD$2,2,FALSE)</f>
        <v>Quanto a sua formação: [Graduação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1" t="s">
        <v>104</v>
      </c>
      <c r="B9" s="10">
        <f>C9/$C$11</f>
        <v>0.25</v>
      </c>
      <c r="C9" s="11">
        <f>COUNTIF(Póspercentuais!$D$3:$D$14,$A9)</f>
        <v>3</v>
      </c>
    </row>
    <row r="10" spans="1:5" x14ac:dyDescent="0.2">
      <c r="A10" s="9" t="s">
        <v>105</v>
      </c>
      <c r="B10" s="10">
        <f>C10/$C$11</f>
        <v>0.75</v>
      </c>
      <c r="C10" s="11">
        <f>COUNTIF(Póspercentuais!$D$3:$D$14,$A10)</f>
        <v>9</v>
      </c>
    </row>
    <row r="11" spans="1:5" x14ac:dyDescent="0.2">
      <c r="A11" s="8" t="s">
        <v>219</v>
      </c>
      <c r="B11" s="12">
        <f>SUM(B9:B10)</f>
        <v>1</v>
      </c>
      <c r="C11" s="11">
        <f>SUM(C9:C10)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29" t="str">
        <f>HLOOKUP(A1,Póspercentuais!$C$1:$DD$2,2,FALSE)</f>
        <v>Quanto a sua formação: [Curso Técnico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1" t="s">
        <v>104</v>
      </c>
      <c r="B9" s="10">
        <f>C9/$C$11</f>
        <v>8.3333333333333329E-2</v>
      </c>
      <c r="C9" s="11">
        <f>COUNTIF(Póspercentuais!$E$3:$E$14,$A9)</f>
        <v>1</v>
      </c>
    </row>
    <row r="10" spans="1:5" x14ac:dyDescent="0.2">
      <c r="A10" s="9" t="s">
        <v>105</v>
      </c>
      <c r="B10" s="10">
        <f>C10/$C$11</f>
        <v>0.91666666666666663</v>
      </c>
      <c r="C10" s="11">
        <f>COUNTIF(Póspercentuais!$E$3:$E$14,$A10)</f>
        <v>11</v>
      </c>
    </row>
    <row r="11" spans="1:5" x14ac:dyDescent="0.2">
      <c r="A11" s="8" t="s">
        <v>219</v>
      </c>
      <c r="B11" s="12">
        <f>SUM(B9:B10)</f>
        <v>1</v>
      </c>
      <c r="C11" s="11">
        <f>SUM(C9:C10)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29" t="str">
        <f>HLOOKUP(A1,Póspercentuais!$C$1:$DD$2,2,FALSE)</f>
        <v>Quanto a sua formação: [Não tenho formação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1" t="s">
        <v>104</v>
      </c>
      <c r="B9" s="10">
        <f>C9/$C$11</f>
        <v>0.16666666666666666</v>
      </c>
      <c r="C9" s="11">
        <f>COUNTIF(Póspercentuais!$F$3:$F$14,$A9)</f>
        <v>2</v>
      </c>
    </row>
    <row r="10" spans="1:5" x14ac:dyDescent="0.2">
      <c r="A10" s="9" t="s">
        <v>105</v>
      </c>
      <c r="B10" s="10">
        <f>C10/$C$11</f>
        <v>0.83333333333333337</v>
      </c>
      <c r="C10" s="11">
        <f>COUNTIF(Póspercentuais!$F$3:$F$14,$A10)</f>
        <v>10</v>
      </c>
    </row>
    <row r="11" spans="1:5" x14ac:dyDescent="0.2">
      <c r="A11" s="8" t="s">
        <v>219</v>
      </c>
      <c r="B11" s="12">
        <f>SUM(B9:B10)</f>
        <v>1</v>
      </c>
      <c r="C11" s="11">
        <f>SUM(C9:C10)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22" t="s">
        <v>225</v>
      </c>
    </row>
    <row r="2" spans="1:2" x14ac:dyDescent="0.2">
      <c r="A2" s="19" t="s">
        <v>220</v>
      </c>
      <c r="B2" s="20">
        <f>'Q1'!B9</f>
        <v>0.83333333333333337</v>
      </c>
    </row>
    <row r="3" spans="1:2" x14ac:dyDescent="0.2">
      <c r="A3" s="19" t="s">
        <v>221</v>
      </c>
      <c r="B3" s="20">
        <f>'Q2'!B9</f>
        <v>0.25</v>
      </c>
    </row>
    <row r="4" spans="1:2" x14ac:dyDescent="0.2">
      <c r="A4" s="19" t="s">
        <v>222</v>
      </c>
      <c r="B4" s="20">
        <f>'Q3'!B9</f>
        <v>8.3333333333333329E-2</v>
      </c>
    </row>
    <row r="5" spans="1:2" x14ac:dyDescent="0.2">
      <c r="A5" s="19" t="s">
        <v>223</v>
      </c>
      <c r="B5" s="20">
        <f>'Q4'!B9</f>
        <v>0.16666666666666666</v>
      </c>
    </row>
    <row r="6" spans="1:2" x14ac:dyDescent="0.2">
      <c r="B6" s="18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29" t="str">
        <f>HLOOKUP(A1,Póspercentuais!$C$1:$DD$2,2,FALSE)</f>
        <v>Você teve aulas remotas durante o período de pandemia?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1" t="s">
        <v>104</v>
      </c>
      <c r="B9" s="10">
        <f>C9/$C$11</f>
        <v>0.83333333333333337</v>
      </c>
      <c r="C9" s="11">
        <f>COUNTIF(Póspercentuais!$G$3:$G$14,$A9)</f>
        <v>10</v>
      </c>
    </row>
    <row r="10" spans="1:5" x14ac:dyDescent="0.2">
      <c r="A10" s="9" t="s">
        <v>105</v>
      </c>
      <c r="B10" s="10">
        <f>C10/$C$11</f>
        <v>0.16666666666666666</v>
      </c>
      <c r="C10" s="11">
        <f>COUNTIF(Póspercentuais!$G$3:$G$14,$A10)</f>
        <v>2</v>
      </c>
    </row>
    <row r="11" spans="1:5" x14ac:dyDescent="0.2">
      <c r="A11" s="8" t="s">
        <v>219</v>
      </c>
      <c r="B11" s="12">
        <f>SUM(B9:B10)</f>
        <v>1</v>
      </c>
      <c r="C11" s="11">
        <f>SUM(C9:C10)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</v>
      </c>
      <c r="C10" s="11">
        <f>COUNTIF(Póspercentuais!$H$3:$H$14,$A10)</f>
        <v>1</v>
      </c>
    </row>
    <row r="11" spans="1:5" x14ac:dyDescent="0.2">
      <c r="A11" s="9" t="s">
        <v>108</v>
      </c>
      <c r="B11" s="10">
        <f t="shared" ref="B11:B16" si="0">C11/$C$17</f>
        <v>0.4</v>
      </c>
      <c r="C11" s="11">
        <f>COUNTIF(Póspercentuais!$H$3:$H$14,$A11)</f>
        <v>4</v>
      </c>
    </row>
    <row r="12" spans="1:5" x14ac:dyDescent="0.2">
      <c r="A12" s="9" t="s">
        <v>106</v>
      </c>
      <c r="B12" s="10">
        <f t="shared" si="0"/>
        <v>0.3</v>
      </c>
      <c r="C12" s="11">
        <f>COUNTIF(Póspercentuais!$H$3:$H$14,$A12)</f>
        <v>3</v>
      </c>
    </row>
    <row r="13" spans="1:5" x14ac:dyDescent="0.2">
      <c r="A13" s="9" t="s">
        <v>111</v>
      </c>
      <c r="B13" s="10">
        <f t="shared" si="0"/>
        <v>0.1</v>
      </c>
      <c r="C13" s="11">
        <f>COUNTIF(Póspercentuais!$H$3:$H$14,$A13)</f>
        <v>1</v>
      </c>
    </row>
    <row r="14" spans="1:5" x14ac:dyDescent="0.2">
      <c r="A14" s="9" t="s">
        <v>112</v>
      </c>
      <c r="B14" s="10">
        <f t="shared" si="0"/>
        <v>0.1</v>
      </c>
      <c r="C14" s="11">
        <f>COUNTIF(Póspercentuais!$H$3:$H$14,$A14)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COUNTIF(Póspercentuais!$H$3:$H$14,$A15)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COUNTIF(Póspercentuais!$H$3:$H$14,$A16)</f>
        <v>0</v>
      </c>
    </row>
    <row r="17" spans="1:3" x14ac:dyDescent="0.2">
      <c r="A17" s="4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com a área do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</v>
      </c>
      <c r="C10" s="11">
        <f>COUNTIF(Póspercentuais!$I$3:$I$14,$A10)</f>
        <v>2</v>
      </c>
    </row>
    <row r="11" spans="1:5" x14ac:dyDescent="0.2">
      <c r="A11" s="9" t="s">
        <v>108</v>
      </c>
      <c r="B11" s="10">
        <f t="shared" ref="B11:B16" si="0">C11/$C$17</f>
        <v>0.6</v>
      </c>
      <c r="C11" s="11">
        <f>COUNTIF(Póspercentuais!$I$3:$I$14,$A11)</f>
        <v>6</v>
      </c>
    </row>
    <row r="12" spans="1:5" x14ac:dyDescent="0.2">
      <c r="A12" s="9" t="s">
        <v>106</v>
      </c>
      <c r="B12" s="10">
        <f t="shared" si="0"/>
        <v>0.2</v>
      </c>
      <c r="C12" s="11">
        <f>COUNTIF(Póspercentuais!$I$3:$I$14,$A12)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COUNTIF(Póspercentuais!$I$3:$I$14,$A13)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COUNTIF(Póspercentuais!$I$3:$I$14,$A14)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COUNTIF(Póspercentuais!$I$3:$I$14,$A15)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COUNTIF(Póspercentuais!$I$3:$I$14,$A16)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0.3</v>
      </c>
      <c r="C10" s="11">
        <f>COUNTIF(Póspercentuais!$J$3:$J$14,$A10)</f>
        <v>3</v>
      </c>
    </row>
    <row r="11" spans="1:5" x14ac:dyDescent="0.2">
      <c r="A11" s="9" t="s">
        <v>108</v>
      </c>
      <c r="B11" s="10">
        <f t="shared" ref="B11:B16" si="0">C11/$C$17</f>
        <v>0.7</v>
      </c>
      <c r="C11" s="11">
        <f>COUNTIF(Póspercentuais!$J$3:$J$14,$A11)</f>
        <v>7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COUNTIF(Póspercentuais!$J$3:$J$14,$A12)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COUNTIF(Póspercentuais!$J$3:$J$14,$A13)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COUNTIF(Póspercentuais!$J$3:$J$14,$A14)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COUNTIF(Póspercentuais!$J$3:$J$14,$A15)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COUNTIF(Póspercentuais!$J$3:$J$14,$A16)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0.3</v>
      </c>
      <c r="C10" s="11">
        <f>COUNTIF(Póspercentuais!$K$3:$K$14,$A10)</f>
        <v>3</v>
      </c>
    </row>
    <row r="11" spans="1:5" x14ac:dyDescent="0.2">
      <c r="A11" s="9" t="s">
        <v>108</v>
      </c>
      <c r="B11" s="10">
        <f t="shared" ref="B11:B16" si="0">C11/$C$17</f>
        <v>0.4</v>
      </c>
      <c r="C11" s="11">
        <f>COUNTIF(Póspercentuais!$K$3:$K$14,$A11)</f>
        <v>4</v>
      </c>
    </row>
    <row r="12" spans="1:5" x14ac:dyDescent="0.2">
      <c r="A12" s="9" t="s">
        <v>106</v>
      </c>
      <c r="B12" s="10">
        <f t="shared" si="0"/>
        <v>0.3</v>
      </c>
      <c r="C12" s="11">
        <f>COUNTIF(Póspercentuais!$K$3:$K$14,$A12)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COUNTIF(Póspercentuais!$K$3:$K$14,$A13)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COUNTIF(Póspercentuais!$K$3:$K$14,$A14)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COUNTIF(Póspercentuais!$K$3:$K$14,$A15)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COUNTIF(Póspercentuais!$K$3:$K$14,$A16)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</v>
      </c>
      <c r="C10" s="11">
        <f>COUNTIF(Póspercentuais!$L$3:$L$14,$A10)</f>
        <v>2</v>
      </c>
    </row>
    <row r="11" spans="1:5" x14ac:dyDescent="0.2">
      <c r="A11" s="9" t="s">
        <v>108</v>
      </c>
      <c r="B11" s="10">
        <f t="shared" ref="B11:B16" si="0">C11/$C$17</f>
        <v>0.6</v>
      </c>
      <c r="C11" s="11">
        <f>COUNTIF(Póspercentuais!$L$3:$L$14,$A11)</f>
        <v>6</v>
      </c>
    </row>
    <row r="12" spans="1:5" x14ac:dyDescent="0.2">
      <c r="A12" s="9" t="s">
        <v>106</v>
      </c>
      <c r="B12" s="10">
        <f t="shared" si="0"/>
        <v>0.1</v>
      </c>
      <c r="C12" s="11">
        <f>COUNTIF(Póspercentuais!$L$3:$L$14,$A12)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COUNTIF(Póspercentuais!$L$3:$L$14,$A13)</f>
        <v>0</v>
      </c>
    </row>
    <row r="14" spans="1:5" x14ac:dyDescent="0.2">
      <c r="A14" s="9" t="s">
        <v>112</v>
      </c>
      <c r="B14" s="10">
        <f t="shared" si="0"/>
        <v>0.1</v>
      </c>
      <c r="C14" s="11">
        <f>COUNTIF(Póspercentuais!$L$3:$L$14,$A14)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COUNTIF(Póspercentuais!$L$3:$L$14,$A15)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COUNTIF(Póspercentuais!$L$3:$L$14,$A16)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COUNTIF(Póspercentuais!$M$3:$M$14,$A10)</f>
        <v>0</v>
      </c>
    </row>
    <row r="11" spans="1:5" x14ac:dyDescent="0.2">
      <c r="A11" s="9" t="s">
        <v>108</v>
      </c>
      <c r="B11" s="10">
        <f t="shared" ref="B11:B16" si="0">C11/$C$17</f>
        <v>0.4</v>
      </c>
      <c r="C11" s="11">
        <f>COUNTIF(Póspercentuais!$M$3:$M$14,$A11)</f>
        <v>4</v>
      </c>
    </row>
    <row r="12" spans="1:5" x14ac:dyDescent="0.2">
      <c r="A12" s="9" t="s">
        <v>106</v>
      </c>
      <c r="B12" s="10">
        <f t="shared" si="0"/>
        <v>0.3</v>
      </c>
      <c r="C12" s="11">
        <f>COUNTIF(Póspercentuais!$M$3:$M$14,$A12)</f>
        <v>3</v>
      </c>
    </row>
    <row r="13" spans="1:5" x14ac:dyDescent="0.2">
      <c r="A13" s="9" t="s">
        <v>111</v>
      </c>
      <c r="B13" s="10">
        <f t="shared" si="0"/>
        <v>0.2</v>
      </c>
      <c r="C13" s="11">
        <f>COUNTIF(Póspercentuais!$M$3:$M$14,$A13)</f>
        <v>2</v>
      </c>
    </row>
    <row r="14" spans="1:5" x14ac:dyDescent="0.2">
      <c r="A14" s="9" t="s">
        <v>112</v>
      </c>
      <c r="B14" s="10">
        <f t="shared" si="0"/>
        <v>0.1</v>
      </c>
      <c r="C14" s="11">
        <f>COUNTIF(Póspercentuais!$M$3:$M$14,$A14)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COUNTIF(Póspercentuais!$M$3:$M$14,$A15)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COUNTIF(Póspercentuais!$M$3:$M$14,$A16)</f>
        <v>0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</v>
      </c>
      <c r="C10" s="11">
        <f>COUNTIF(Póspercentuais!$N$3:$N$14,$A10)</f>
        <v>2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COUNTIF(Póspercentuais!$N$3:$N$14,$A11)</f>
        <v>0</v>
      </c>
    </row>
    <row r="12" spans="1:5" x14ac:dyDescent="0.2">
      <c r="A12" s="9" t="s">
        <v>106</v>
      </c>
      <c r="B12" s="10">
        <f t="shared" si="0"/>
        <v>0.2</v>
      </c>
      <c r="C12" s="11">
        <f>COUNTIF(Póspercentuais!$N$3:$N$14,$A12)</f>
        <v>2</v>
      </c>
    </row>
    <row r="13" spans="1:5" x14ac:dyDescent="0.2">
      <c r="A13" s="9" t="s">
        <v>111</v>
      </c>
      <c r="B13" s="10">
        <f t="shared" si="0"/>
        <v>0.2</v>
      </c>
      <c r="C13" s="11">
        <f>COUNTIF(Póspercentuais!$N$3:$N$14,$A13)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COUNTIF(Póspercentuais!$N$3:$N$14,$A14)</f>
        <v>0</v>
      </c>
    </row>
    <row r="15" spans="1:5" x14ac:dyDescent="0.2">
      <c r="A15" s="9" t="s">
        <v>110</v>
      </c>
      <c r="B15" s="10">
        <f t="shared" si="0"/>
        <v>0.3</v>
      </c>
      <c r="C15" s="11">
        <f>COUNTIF(Póspercentuais!$N$3:$N$14,$A15)</f>
        <v>3</v>
      </c>
    </row>
    <row r="16" spans="1:5" x14ac:dyDescent="0.2">
      <c r="A16" s="9" t="s">
        <v>109</v>
      </c>
      <c r="B16" s="10">
        <f t="shared" si="0"/>
        <v>0.1</v>
      </c>
      <c r="C16" s="11">
        <f>COUNTIF(Póspercentuais!$N$3:$N$14,$A16)</f>
        <v>1</v>
      </c>
    </row>
    <row r="17" spans="1:3" x14ac:dyDescent="0.2">
      <c r="A17" s="8" t="s">
        <v>219</v>
      </c>
      <c r="B17" s="12">
        <f>SUM(B10:B16)</f>
        <v>1.0000000000000002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</v>
      </c>
      <c r="C10" s="11">
        <f>COUNTIF(Póspercentuais!$O$3:$O$14,$A10)</f>
        <v>1</v>
      </c>
    </row>
    <row r="11" spans="1:5" x14ac:dyDescent="0.2">
      <c r="A11" s="9" t="s">
        <v>108</v>
      </c>
      <c r="B11" s="10">
        <f t="shared" ref="B11:B16" si="0">C11/$C$17</f>
        <v>0.3</v>
      </c>
      <c r="C11" s="11">
        <f>COUNTIF(Póspercentuais!$O$3:$O$14,$A11)</f>
        <v>3</v>
      </c>
    </row>
    <row r="12" spans="1:5" x14ac:dyDescent="0.2">
      <c r="A12" s="9" t="s">
        <v>106</v>
      </c>
      <c r="B12" s="10">
        <f t="shared" si="0"/>
        <v>0.5</v>
      </c>
      <c r="C12" s="11">
        <f>COUNTIF(Póspercentuais!$O$3:$O$14,$A12)</f>
        <v>5</v>
      </c>
    </row>
    <row r="13" spans="1:5" x14ac:dyDescent="0.2">
      <c r="A13" s="9" t="s">
        <v>111</v>
      </c>
      <c r="B13" s="10">
        <f t="shared" si="0"/>
        <v>0.1</v>
      </c>
      <c r="C13" s="11">
        <f>COUNTIF(Póspercentuais!$O$3:$O$14,$A13)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COUNTIF(Póspercentuais!$O$3:$O$14,$A14)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COUNTIF(Póspercentuais!$O$3:$O$14,$A15)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COUNTIF(Póspercentuais!$O$3:$O$14,$A16)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</v>
      </c>
      <c r="C10" s="11">
        <f>COUNTIF(Póspercentuais!$P$3:$P$14,$A10)</f>
        <v>2</v>
      </c>
    </row>
    <row r="11" spans="1:5" x14ac:dyDescent="0.2">
      <c r="A11" s="9" t="s">
        <v>108</v>
      </c>
      <c r="B11" s="10">
        <f t="shared" ref="B11:B16" si="0">C11/$C$17</f>
        <v>0.2</v>
      </c>
      <c r="C11" s="11">
        <f>COUNTIF(Póspercentuais!$P$3:$P$14,$A11)</f>
        <v>2</v>
      </c>
    </row>
    <row r="12" spans="1:5" x14ac:dyDescent="0.2">
      <c r="A12" s="9" t="s">
        <v>106</v>
      </c>
      <c r="B12" s="10">
        <f t="shared" si="0"/>
        <v>0.4</v>
      </c>
      <c r="C12" s="11">
        <f>COUNTIF(Póspercentuais!$P$3:$P$14,$A12)</f>
        <v>4</v>
      </c>
    </row>
    <row r="13" spans="1:5" x14ac:dyDescent="0.2">
      <c r="A13" s="9" t="s">
        <v>111</v>
      </c>
      <c r="B13" s="10">
        <f t="shared" si="0"/>
        <v>0.2</v>
      </c>
      <c r="C13" s="11">
        <f>COUNTIF(Póspercentuais!$P$3:$P$14,$A13)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COUNTIF(Póspercentuais!$P$3:$P$14,$A14)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COUNTIF(Póspercentuais!$P$3:$P$14,$A15)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COUNTIF(Póspercentuais!$P$3:$P$14,$A16)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</v>
      </c>
      <c r="C10" s="11">
        <f>COUNTIF(Póspercentuais!$Q$3:$Q$14,$A10)</f>
        <v>1</v>
      </c>
    </row>
    <row r="11" spans="1:5" x14ac:dyDescent="0.2">
      <c r="A11" s="9" t="s">
        <v>108</v>
      </c>
      <c r="B11" s="10">
        <f t="shared" ref="B11:B16" si="0">C11/$C$17</f>
        <v>0.6</v>
      </c>
      <c r="C11" s="11">
        <f>COUNTIF(Póspercentuais!$Q$3:$Q$14,$A11)</f>
        <v>6</v>
      </c>
    </row>
    <row r="12" spans="1:5" x14ac:dyDescent="0.2">
      <c r="A12" s="9" t="s">
        <v>106</v>
      </c>
      <c r="B12" s="10">
        <f t="shared" si="0"/>
        <v>0.3</v>
      </c>
      <c r="C12" s="11">
        <f>COUNTIF(Póspercentuais!$Q$3:$Q$14,$A12)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COUNTIF(Póspercentuais!$Q$3:$Q$14,$A13)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COUNTIF(Póspercentuais!$Q$3:$Q$14,$A14)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COUNTIF(Póspercentuais!$Q$3:$Q$14,$A15)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COUNTIF(Póspercentuais!$Q$3:$Q$14,$A16)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9" t="s">
        <v>107</v>
      </c>
      <c r="B9" s="10">
        <f>C9/$C$16</f>
        <v>0.1</v>
      </c>
      <c r="C9" s="11">
        <f>COUNTIF(Póspercentuais!$R$3:$R$14,$A9)</f>
        <v>1</v>
      </c>
    </row>
    <row r="10" spans="1:5" x14ac:dyDescent="0.2">
      <c r="A10" s="9" t="s">
        <v>108</v>
      </c>
      <c r="B10" s="10">
        <f t="shared" ref="B10:B15" si="0">C10/$C$16</f>
        <v>0.4</v>
      </c>
      <c r="C10" s="11">
        <f>COUNTIF(Póspercentuais!$R$3:$R$14,$A10)</f>
        <v>4</v>
      </c>
    </row>
    <row r="11" spans="1:5" x14ac:dyDescent="0.2">
      <c r="A11" s="9" t="s">
        <v>106</v>
      </c>
      <c r="B11" s="10">
        <f t="shared" si="0"/>
        <v>0.4</v>
      </c>
      <c r="C11" s="11">
        <f>COUNTIF(Póspercentuais!$R$3:$R$14,$A11)</f>
        <v>4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COUNTIF(Póspercentuais!$R$3:$R$14,$A12)</f>
        <v>0</v>
      </c>
    </row>
    <row r="13" spans="1:5" x14ac:dyDescent="0.2">
      <c r="A13" s="9" t="s">
        <v>112</v>
      </c>
      <c r="B13" s="10">
        <f t="shared" si="0"/>
        <v>0.1</v>
      </c>
      <c r="C13" s="11">
        <f>COUNTIF(Póspercentuais!$R$3:$R$14,$A13)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COUNTIF(Póspercentuais!$R$3:$R$14,$A14)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COUNTIF(Póspercentuais!$R$3:$R$14,$A15)</f>
        <v>0</v>
      </c>
    </row>
    <row r="16" spans="1:5" x14ac:dyDescent="0.2">
      <c r="A16" s="8" t="s">
        <v>219</v>
      </c>
      <c r="B16" s="12">
        <f>SUM(B9:B15)</f>
        <v>1</v>
      </c>
      <c r="C16" s="11">
        <f>SUM(C9:C15)</f>
        <v>10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9" t="s">
        <v>107</v>
      </c>
      <c r="B9" s="10">
        <f>C9/$C$16</f>
        <v>0.1</v>
      </c>
      <c r="C9" s="11">
        <f>COUNTIF(Póspercentuais!$S$3:$S$14,$A9)</f>
        <v>1</v>
      </c>
    </row>
    <row r="10" spans="1:5" x14ac:dyDescent="0.2">
      <c r="A10" s="9" t="s">
        <v>108</v>
      </c>
      <c r="B10" s="10">
        <f t="shared" ref="B10:B15" si="0">C10/$C$16</f>
        <v>0.8</v>
      </c>
      <c r="C10" s="11">
        <f>COUNTIF(Póspercentuais!$S$3:$S$14,$A10)</f>
        <v>8</v>
      </c>
    </row>
    <row r="11" spans="1:5" x14ac:dyDescent="0.2">
      <c r="A11" s="9" t="s">
        <v>106</v>
      </c>
      <c r="B11" s="10">
        <f t="shared" si="0"/>
        <v>0.1</v>
      </c>
      <c r="C11" s="11">
        <f>COUNTIF(Póspercentuais!$S$3:$S$14,$A11)</f>
        <v>1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COUNTIF(Póspercentuais!$S$3:$S$14,$A12)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COUNTIF(Póspercentuais!$S$3:$S$14,$A13)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COUNTIF(Póspercentuais!$S$3:$S$14,$A14)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COUNTIF(Póspercentuais!$S$3:$S$14,$A15)</f>
        <v>0</v>
      </c>
    </row>
    <row r="16" spans="1:5" x14ac:dyDescent="0.2">
      <c r="A16" s="8" t="s">
        <v>219</v>
      </c>
      <c r="B16" s="12">
        <f>SUM(B9:B15)</f>
        <v>1</v>
      </c>
      <c r="C16" s="11">
        <f>SUM(C9:C15)</f>
        <v>10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9" t="s">
        <v>107</v>
      </c>
      <c r="B9" s="10">
        <f>C9/$C$16</f>
        <v>0.2</v>
      </c>
      <c r="C9" s="11">
        <f>COUNTIF(Póspercentuais!$T$3:$T$14,$A9)</f>
        <v>2</v>
      </c>
    </row>
    <row r="10" spans="1:5" x14ac:dyDescent="0.2">
      <c r="A10" s="9" t="s">
        <v>108</v>
      </c>
      <c r="B10" s="10">
        <f t="shared" ref="B10:B15" si="0">C10/$C$16</f>
        <v>0.6</v>
      </c>
      <c r="C10" s="11">
        <f>COUNTIF(Póspercentuais!$T$3:$T$14,$A10)</f>
        <v>6</v>
      </c>
    </row>
    <row r="11" spans="1:5" x14ac:dyDescent="0.2">
      <c r="A11" s="9" t="s">
        <v>106</v>
      </c>
      <c r="B11" s="10">
        <f t="shared" si="0"/>
        <v>0.2</v>
      </c>
      <c r="C11" s="11">
        <f>COUNTIF(Póspercentuais!$T$3:$T$14,$A11)</f>
        <v>2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COUNTIF(Póspercentuais!$T$3:$T$14,$A12)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COUNTIF(Póspercentuais!$T$3:$T$14,$A13)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COUNTIF(Póspercentuais!$T$3:$T$14,$A14)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COUNTIF(Póspercentuais!$T$3:$T$14,$A15)</f>
        <v>0</v>
      </c>
    </row>
    <row r="16" spans="1:5" x14ac:dyDescent="0.2">
      <c r="A16" s="8" t="s">
        <v>219</v>
      </c>
      <c r="B16" s="12">
        <f>SUM(B9:B15)</f>
        <v>1</v>
      </c>
      <c r="C16" s="11">
        <f>SUM(C9:C15)</f>
        <v>10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COUNTIF(Póspercentuais!$U$3:$U$14,$A10)</f>
        <v>0</v>
      </c>
    </row>
    <row r="11" spans="1:5" x14ac:dyDescent="0.2">
      <c r="A11" s="9" t="s">
        <v>108</v>
      </c>
      <c r="B11" s="10">
        <f t="shared" ref="B11:B16" si="0">C11/$C$17</f>
        <v>0.9</v>
      </c>
      <c r="C11" s="11">
        <f>COUNTIF(Póspercentuais!$U$3:$U$14,$A11)</f>
        <v>9</v>
      </c>
    </row>
    <row r="12" spans="1:5" x14ac:dyDescent="0.2">
      <c r="A12" s="9" t="s">
        <v>106</v>
      </c>
      <c r="B12" s="10">
        <f t="shared" si="0"/>
        <v>0.1</v>
      </c>
      <c r="C12" s="11">
        <f>COUNTIF(Póspercentuais!$U$3:$U$14,$A12)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COUNTIF(Póspercentuais!$U$3:$U$14,$A13)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COUNTIF(Póspercentuais!$U$3:$U$14,$A14)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COUNTIF(Póspercentuais!$U$3:$U$14,$A15)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COUNTIF(Póspercentuais!$U$3:$U$14,$A16)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COUNTIF(Póspercentuais!$V$3:$V$14,$A10)</f>
        <v>0</v>
      </c>
    </row>
    <row r="11" spans="1:5" x14ac:dyDescent="0.2">
      <c r="A11" s="9" t="s">
        <v>108</v>
      </c>
      <c r="B11" s="10">
        <f t="shared" ref="B11:B16" si="0">C11/$C$17</f>
        <v>0.7</v>
      </c>
      <c r="C11" s="11">
        <f>COUNTIF(Póspercentuais!$V$3:$V$14,$A11)</f>
        <v>7</v>
      </c>
    </row>
    <row r="12" spans="1:5" x14ac:dyDescent="0.2">
      <c r="A12" s="9" t="s">
        <v>106</v>
      </c>
      <c r="B12" s="10">
        <f t="shared" si="0"/>
        <v>0.3</v>
      </c>
      <c r="C12" s="11">
        <f>COUNTIF(Póspercentuais!$V$3:$V$14,$A12)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COUNTIF(Póspercentuais!$V$3:$V$14,$A13)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COUNTIF(Póspercentuais!$V$3:$V$14,$A14)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COUNTIF(Póspercentuais!$V$3:$V$14,$A15)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COUNTIF(Póspercentuais!$V$3:$V$14,$A16)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[Bancas não presenciais]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</v>
      </c>
      <c r="C10" s="11">
        <f>COUNTIF(Póspercentuais!$W$3:$W$14,$A10)</f>
        <v>1</v>
      </c>
    </row>
    <row r="11" spans="1:5" x14ac:dyDescent="0.2">
      <c r="A11" s="9" t="s">
        <v>108</v>
      </c>
      <c r="B11" s="10">
        <f t="shared" ref="B11:B16" si="0">C11/$C$17</f>
        <v>0.2</v>
      </c>
      <c r="C11" s="11">
        <f>COUNTIF(Póspercentuais!$W$3:$W$14,$A11)</f>
        <v>2</v>
      </c>
    </row>
    <row r="12" spans="1:5" x14ac:dyDescent="0.2">
      <c r="A12" s="9" t="s">
        <v>106</v>
      </c>
      <c r="B12" s="10">
        <f t="shared" si="0"/>
        <v>0.1</v>
      </c>
      <c r="C12" s="11">
        <f>COUNTIF(Póspercentuais!$W$3:$W$14,$A12)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COUNTIF(Póspercentuais!$W$3:$W$14,$A13)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COUNTIF(Póspercentuais!$W$3:$W$14,$A14)</f>
        <v>0</v>
      </c>
    </row>
    <row r="15" spans="1:5" x14ac:dyDescent="0.2">
      <c r="A15" s="9" t="s">
        <v>110</v>
      </c>
      <c r="B15" s="10">
        <f t="shared" si="0"/>
        <v>0.2</v>
      </c>
      <c r="C15" s="11">
        <f>COUNTIF(Póspercentuais!$W$3:$W$14,$A15)</f>
        <v>2</v>
      </c>
    </row>
    <row r="16" spans="1:5" x14ac:dyDescent="0.2">
      <c r="A16" s="9" t="s">
        <v>109</v>
      </c>
      <c r="B16" s="10">
        <f t="shared" si="0"/>
        <v>0.4</v>
      </c>
      <c r="C16" s="11">
        <f>COUNTIF(Póspercentuais!$W$3:$W$14,$A16)</f>
        <v>4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COUNTIF(Póspercentuais!$X$3:$X$14,$A10)</f>
        <v>0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COUNTIF(Póspercentuais!$X$3:$X$14,$A11)</f>
        <v>5</v>
      </c>
    </row>
    <row r="12" spans="1:5" x14ac:dyDescent="0.2">
      <c r="A12" s="9" t="s">
        <v>106</v>
      </c>
      <c r="B12" s="10">
        <f t="shared" si="0"/>
        <v>0.2</v>
      </c>
      <c r="C12" s="11">
        <f>COUNTIF(Póspercentuais!$X$3:$X$14,$A12)</f>
        <v>2</v>
      </c>
    </row>
    <row r="13" spans="1:5" x14ac:dyDescent="0.2">
      <c r="A13" s="9" t="s">
        <v>111</v>
      </c>
      <c r="B13" s="10">
        <f t="shared" si="0"/>
        <v>0.2</v>
      </c>
      <c r="C13" s="11">
        <f>COUNTIF(Póspercentuais!$X$3:$X$14,$A13)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COUNTIF(Póspercentuais!$X$3:$X$14,$A14)</f>
        <v>0</v>
      </c>
    </row>
    <row r="15" spans="1:5" x14ac:dyDescent="0.2">
      <c r="A15" s="9" t="s">
        <v>110</v>
      </c>
      <c r="B15" s="10">
        <f t="shared" si="0"/>
        <v>0.1</v>
      </c>
      <c r="C15" s="11">
        <f>COUNTIF(Póspercentuais!$X$3:$X$14,$A15)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COUNTIF(Póspercentuais!$X$3:$X$14,$A16)</f>
        <v>0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29" t="str">
        <f>HLOOKUP(A1,Póspercentuais!$C$1:$DD$2,2,FALSE)</f>
        <v>Você cursou disciplinas transversais no ano de 2020-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1" t="s">
        <v>104</v>
      </c>
      <c r="B9" s="10">
        <f>C9/$C$11</f>
        <v>0.58333333333333337</v>
      </c>
      <c r="C9" s="11">
        <f>COUNTIF(Póspercentuais!$Y$3:$Y$14,$A9)</f>
        <v>7</v>
      </c>
    </row>
    <row r="10" spans="1:5" x14ac:dyDescent="0.2">
      <c r="A10" s="9" t="s">
        <v>105</v>
      </c>
      <c r="B10" s="10">
        <f>C10/$C$11</f>
        <v>0.41666666666666669</v>
      </c>
      <c r="C10" s="11">
        <f>COUNTIF(Póspercentuais!$Y$3:$Y$14,$A10)</f>
        <v>5</v>
      </c>
    </row>
    <row r="11" spans="1:5" x14ac:dyDescent="0.2">
      <c r="A11" s="8" t="s">
        <v>219</v>
      </c>
      <c r="B11" s="12">
        <f>SUM(B9:B10)</f>
        <v>1</v>
      </c>
      <c r="C11" s="11">
        <f>SUM(C9:C10)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29" t="str">
        <f>HLOOKUP(A1,Póspercentuais!$C$1:$DD$2,2,FALSE)</f>
        <v>Como você avalia o conjunto de disciplinas transversais da pós-graduação-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0.14285714285714285</v>
      </c>
      <c r="C10" s="11">
        <f>COUNTIF(Póspercentuais!$Z$3:$Z$14,$A10)</f>
        <v>1</v>
      </c>
    </row>
    <row r="11" spans="1:5" x14ac:dyDescent="0.2">
      <c r="A11" s="9" t="s">
        <v>108</v>
      </c>
      <c r="B11" s="10">
        <f t="shared" ref="B11:B16" si="0">C11/$C$17</f>
        <v>0.2857142857142857</v>
      </c>
      <c r="C11" s="11">
        <f>COUNTIF(Póspercentuais!$Z$3:$Z$14,$A11)</f>
        <v>2</v>
      </c>
    </row>
    <row r="12" spans="1:5" x14ac:dyDescent="0.2">
      <c r="A12" s="9" t="s">
        <v>106</v>
      </c>
      <c r="B12" s="10">
        <f t="shared" si="0"/>
        <v>0.5714285714285714</v>
      </c>
      <c r="C12" s="11">
        <f>COUNTIF(Póspercentuais!$Z$3:$Z$14,$A12)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COUNTIF(Póspercentuais!$Z$3:$Z$14,$A13)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COUNTIF(Póspercentuais!$Z$3:$Z$14,$A14)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COUNTIF(Póspercentuais!$Z$3:$Z$14,$A15)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COUNTIF(Póspercentuais!$Z$3:$Z$14,$A16)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29" t="str">
        <f>HLOOKUP(A1,Póspercentuais!$C$1:$DD$2,2,FALSE)</f>
        <v>Como você avalia o conjunto de disciplinas transversais da pós-graduação- [Pertinência com a área do meu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218</v>
      </c>
      <c r="B10" s="28"/>
      <c r="C10" s="28"/>
    </row>
    <row r="11" spans="1:5" x14ac:dyDescent="0.2">
      <c r="A11" s="9" t="s">
        <v>107</v>
      </c>
      <c r="B11" s="10">
        <f>C11/$C$18</f>
        <v>0.14285714285714285</v>
      </c>
      <c r="C11" s="11">
        <f>COUNTIF(Póspercentuais!$AA$3:$AA$14,$A11)</f>
        <v>1</v>
      </c>
    </row>
    <row r="12" spans="1:5" x14ac:dyDescent="0.2">
      <c r="A12" s="9" t="s">
        <v>108</v>
      </c>
      <c r="B12" s="10">
        <f t="shared" ref="B12:B17" si="0">C12/$C$18</f>
        <v>0.2857142857142857</v>
      </c>
      <c r="C12" s="11">
        <f>COUNTIF(Póspercentuais!$AA$3:$AA$14,$A12)</f>
        <v>2</v>
      </c>
    </row>
    <row r="13" spans="1:5" x14ac:dyDescent="0.2">
      <c r="A13" s="9" t="s">
        <v>106</v>
      </c>
      <c r="B13" s="10">
        <f t="shared" si="0"/>
        <v>0.42857142857142855</v>
      </c>
      <c r="C13" s="11">
        <f>COUNTIF(Póspercentuais!$AA$3:$AA$14,$A13)</f>
        <v>3</v>
      </c>
    </row>
    <row r="14" spans="1:5" x14ac:dyDescent="0.2">
      <c r="A14" s="9" t="s">
        <v>111</v>
      </c>
      <c r="B14" s="10">
        <f t="shared" si="0"/>
        <v>0.14285714285714285</v>
      </c>
      <c r="C14" s="11">
        <f>COUNTIF(Póspercentuais!$AA$3:$AA$14,$A14)</f>
        <v>1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COUNTIF(Póspercentuais!$AA$3:$AA$14,$A15)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COUNTIF(Póspercentuais!$AA$3:$AA$14,$A16)</f>
        <v>0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COUNTIF(Póspercentuais!$AA$3:$AA$14,$A17)</f>
        <v>0</v>
      </c>
    </row>
    <row r="18" spans="1:3" x14ac:dyDescent="0.2">
      <c r="A18" s="8" t="s">
        <v>219</v>
      </c>
      <c r="B18" s="12">
        <f>SUM(B11:B17)</f>
        <v>1</v>
      </c>
      <c r="C18" s="11">
        <f>SUM(C11:C17)</f>
        <v>7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29" t="str">
        <f>HLOOKUP(A1,Póspercentuais!$C$1:$DD$2,2,FALSE)</f>
        <v>Como você avalia o conjunto de disciplinas transversais da pós-graduação-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0.5714285714285714</v>
      </c>
      <c r="C10" s="11">
        <f>COUNTIF(Póspercentuais!$AB$3:$AB$14,$A10)</f>
        <v>4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COUNTIF(Póspercentuais!$AB$3:$AB$14,$A11)</f>
        <v>0</v>
      </c>
    </row>
    <row r="12" spans="1:5" x14ac:dyDescent="0.2">
      <c r="A12" s="9" t="s">
        <v>106</v>
      </c>
      <c r="B12" s="10">
        <f t="shared" si="0"/>
        <v>0.2857142857142857</v>
      </c>
      <c r="C12" s="11">
        <f>COUNTIF(Póspercentuais!$AB$3:$AB$14,$A12)</f>
        <v>2</v>
      </c>
    </row>
    <row r="13" spans="1:5" x14ac:dyDescent="0.2">
      <c r="A13" s="9" t="s">
        <v>111</v>
      </c>
      <c r="B13" s="10">
        <f t="shared" si="0"/>
        <v>0.14285714285714285</v>
      </c>
      <c r="C13" s="11">
        <f>COUNTIF(Póspercentuais!$AB$3:$AB$14,$A13)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COUNTIF(Póspercentuais!$AB$3:$AB$14,$A14)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COUNTIF(Póspercentuais!$AB$3:$AB$14,$A15)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COUNTIF(Póspercentuais!$AB$3:$AB$14,$A16)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29" t="str">
        <f>HLOOKUP(A1,Póspercentuais!$C$1:$DD$2,2,FALSE)</f>
        <v>Como você avalia o conjunto de disciplinas transversais da pós-graduação-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0.42857142857142855</v>
      </c>
      <c r="C10" s="11">
        <f>COUNTIF(Póspercentuais!$AC$3:$AC$14,$A10)</f>
        <v>3</v>
      </c>
    </row>
    <row r="11" spans="1:5" x14ac:dyDescent="0.2">
      <c r="A11" s="9" t="s">
        <v>108</v>
      </c>
      <c r="B11" s="10">
        <f t="shared" ref="B11:B16" si="0">C11/$C$17</f>
        <v>0.2857142857142857</v>
      </c>
      <c r="C11" s="11">
        <f>COUNTIF(Póspercentuais!$AC$3:$AC$14,$A11)</f>
        <v>2</v>
      </c>
    </row>
    <row r="12" spans="1:5" x14ac:dyDescent="0.2">
      <c r="A12" s="9" t="s">
        <v>106</v>
      </c>
      <c r="B12" s="10">
        <f t="shared" si="0"/>
        <v>0.14285714285714285</v>
      </c>
      <c r="C12" s="11">
        <f>COUNTIF(Póspercentuais!$AC$3:$AC$14,$A12)</f>
        <v>1</v>
      </c>
    </row>
    <row r="13" spans="1:5" x14ac:dyDescent="0.2">
      <c r="A13" s="9" t="s">
        <v>111</v>
      </c>
      <c r="B13" s="10">
        <f t="shared" si="0"/>
        <v>0.14285714285714285</v>
      </c>
      <c r="C13" s="11">
        <f>COUNTIF(Póspercentuais!$AC$3:$AC$14,$A13)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COUNTIF(Póspercentuais!$AC$3:$AC$14,$A14)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COUNTIF(Póspercentuais!$AC$3:$AC$14,$A15)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COUNTIF(Póspercentuais!$AC$3:$AC$14,$A16)</f>
        <v>0</v>
      </c>
    </row>
    <row r="17" spans="1:3" x14ac:dyDescent="0.2">
      <c r="A17" s="8" t="s">
        <v>219</v>
      </c>
      <c r="B17" s="12">
        <f>SUM(B10:B16)</f>
        <v>0.99999999999999978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29" t="str">
        <f>HLOOKUP(A1,Póspercentuais!$C$1:$DD$2,2,FALSE)</f>
        <v>Como você avalia o conjunto de disciplinas transversais da pós-graduação-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0.2857142857142857</v>
      </c>
      <c r="C10" s="11">
        <f>COUNTIF(Póspercentuais!$AD$3:$AD$14,$A10)</f>
        <v>2</v>
      </c>
    </row>
    <row r="11" spans="1:5" x14ac:dyDescent="0.2">
      <c r="A11" s="9" t="s">
        <v>108</v>
      </c>
      <c r="B11" s="10">
        <f t="shared" ref="B11:B16" si="0">C11/$C$17</f>
        <v>0.42857142857142855</v>
      </c>
      <c r="C11" s="11">
        <f>COUNTIF(Póspercentuais!$AD$3:$AD$14,$A11)</f>
        <v>3</v>
      </c>
    </row>
    <row r="12" spans="1:5" x14ac:dyDescent="0.2">
      <c r="A12" s="9" t="s">
        <v>106</v>
      </c>
      <c r="B12" s="10">
        <f t="shared" si="0"/>
        <v>0.14285714285714285</v>
      </c>
      <c r="C12" s="11">
        <f>COUNTIF(Póspercentuais!$AD$3:$AD$14,$A12)</f>
        <v>1</v>
      </c>
    </row>
    <row r="13" spans="1:5" x14ac:dyDescent="0.2">
      <c r="A13" s="9" t="s">
        <v>111</v>
      </c>
      <c r="B13" s="10">
        <f t="shared" si="0"/>
        <v>0.14285714285714285</v>
      </c>
      <c r="C13" s="11">
        <f>COUNTIF(Póspercentuais!$AD$3:$AD$14,$A13)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COUNTIF(Póspercentuais!$AD$3:$AD$14,$A14)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COUNTIF(Póspercentuais!$AD$3:$AD$14,$A15)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COUNTIF(Póspercentuais!$AD$3:$AD$14,$A16)</f>
        <v>0</v>
      </c>
    </row>
    <row r="17" spans="1:3" x14ac:dyDescent="0.2">
      <c r="A17" s="8" t="s">
        <v>219</v>
      </c>
      <c r="B17" s="12">
        <f>SUM(B10:B16)</f>
        <v>0.99999999999999978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29" t="str">
        <f>HLOOKUP(A1,Póspercentuais!$C$1:$DD$2,2,FALSE)</f>
        <v>Como você avalia o conjunto de disciplinas transversais da pós-graduação-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COUNTIF(Póspercentuais!$AE$3:$AE$14,$A10)</f>
        <v>0</v>
      </c>
    </row>
    <row r="11" spans="1:5" x14ac:dyDescent="0.2">
      <c r="A11" s="9" t="s">
        <v>108</v>
      </c>
      <c r="B11" s="10">
        <f t="shared" ref="B11:B16" si="0">C11/$C$17</f>
        <v>0.42857142857142855</v>
      </c>
      <c r="C11" s="11">
        <f>COUNTIF(Póspercentuais!$AE$3:$AE$14,$A11)</f>
        <v>3</v>
      </c>
    </row>
    <row r="12" spans="1:5" x14ac:dyDescent="0.2">
      <c r="A12" s="9" t="s">
        <v>106</v>
      </c>
      <c r="B12" s="10">
        <f t="shared" si="0"/>
        <v>0.42857142857142855</v>
      </c>
      <c r="C12" s="11">
        <f>COUNTIF(Póspercentuais!$AE$3:$AE$14,$A12)</f>
        <v>3</v>
      </c>
    </row>
    <row r="13" spans="1:5" x14ac:dyDescent="0.2">
      <c r="A13" s="9" t="s">
        <v>111</v>
      </c>
      <c r="B13" s="10">
        <f t="shared" si="0"/>
        <v>0.14285714285714285</v>
      </c>
      <c r="C13" s="11">
        <f>COUNTIF(Póspercentuais!$AE$3:$AE$14,$A13)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COUNTIF(Póspercentuais!$AE$3:$AE$14,$A14)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COUNTIF(Póspercentuais!$AE$3:$AE$14,$A15)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COUNTIF(Póspercentuais!$AE$3:$AE$14,$A16)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29" t="str">
        <f>HLOOKUP(A1,Póspercentuais!$C$1:$DD$2,2,FALSE)</f>
        <v>Como você avalia o conjunto de disciplinas transversais da pós-graduação-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0.2857142857142857</v>
      </c>
      <c r="C10" s="11">
        <f>COUNTIF(Póspercentuais!$AF$3:$AF$14,$A10)</f>
        <v>2</v>
      </c>
    </row>
    <row r="11" spans="1:5" x14ac:dyDescent="0.2">
      <c r="A11" s="9" t="s">
        <v>108</v>
      </c>
      <c r="B11" s="10">
        <f t="shared" ref="B11:B16" si="0">C11/$C$17</f>
        <v>0.14285714285714285</v>
      </c>
      <c r="C11" s="11">
        <f>COUNTIF(Póspercentuais!$AF$3:$AF$14,$A11)</f>
        <v>1</v>
      </c>
    </row>
    <row r="12" spans="1:5" x14ac:dyDescent="0.2">
      <c r="A12" s="9" t="s">
        <v>106</v>
      </c>
      <c r="B12" s="10">
        <f t="shared" si="0"/>
        <v>0.42857142857142855</v>
      </c>
      <c r="C12" s="11">
        <f>COUNTIF(Póspercentuais!$AF$3:$AF$14,$A12)</f>
        <v>3</v>
      </c>
    </row>
    <row r="13" spans="1:5" x14ac:dyDescent="0.2">
      <c r="A13" s="9" t="s">
        <v>111</v>
      </c>
      <c r="B13" s="10">
        <f t="shared" si="0"/>
        <v>0.14285714285714285</v>
      </c>
      <c r="C13" s="11">
        <f>COUNTIF(Póspercentuais!$AF$3:$AF$14,$A13)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COUNTIF(Póspercentuais!$AF$3:$AF$14,$A14)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COUNTIF(Póspercentuais!$AF$3:$AF$14,$A15)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COUNTIF(Póspercentuais!$AF$3:$AF$14,$A16)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29" t="str">
        <f>HLOOKUP(A1,Póspercentuais!$C$1:$DD$2,2,FALSE)</f>
        <v>Como você avalia o conjunto de disciplinas transversais da pós-graduação- [Disciplinas transversais (oferta, acompanhamento,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0.14285714285714285</v>
      </c>
      <c r="C10" s="11">
        <f>COUNTIF(Póspercentuais!$AG$3:$AG$14,$A10)</f>
        <v>1</v>
      </c>
    </row>
    <row r="11" spans="1:5" x14ac:dyDescent="0.2">
      <c r="A11" s="9" t="s">
        <v>108</v>
      </c>
      <c r="B11" s="10">
        <f t="shared" ref="B11:B16" si="0">C11/$C$17</f>
        <v>0.42857142857142855</v>
      </c>
      <c r="C11" s="11">
        <f>COUNTIF(Póspercentuais!$AG$3:$AG$14,$A11)</f>
        <v>3</v>
      </c>
    </row>
    <row r="12" spans="1:5" x14ac:dyDescent="0.2">
      <c r="A12" s="9" t="s">
        <v>106</v>
      </c>
      <c r="B12" s="10">
        <f t="shared" si="0"/>
        <v>0.42857142857142855</v>
      </c>
      <c r="C12" s="11">
        <f>COUNTIF(Póspercentuais!$AG$3:$AG$14,$A12)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COUNTIF(Póspercentuais!$AG$3:$AG$14,$A13)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COUNTIF(Póspercentuais!$AG$3:$AG$14,$A14)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COUNTIF(Póspercentuais!$AG$3:$AG$14,$A15)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COUNTIF(Póspercentuais!$AG$3:$AG$14,$A16)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29" t="str">
        <f>HLOOKUP(A1,Póspercentuais!$C$1:$DD$2,2,FALSE)</f>
        <v>Como você avalia o conjunto de disciplinas transversais da pós-graduação-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0.14285714285714285</v>
      </c>
      <c r="C10" s="11">
        <f>COUNTIF(Póspercentuais!$AH$3:$AH$14,$A10)</f>
        <v>1</v>
      </c>
    </row>
    <row r="11" spans="1:5" x14ac:dyDescent="0.2">
      <c r="A11" s="9" t="s">
        <v>108</v>
      </c>
      <c r="B11" s="10">
        <f t="shared" ref="B11:B16" si="0">C11/$C$17</f>
        <v>0.2857142857142857</v>
      </c>
      <c r="C11" s="11">
        <f>COUNTIF(Póspercentuais!$AH$3:$AH$14,$A11)</f>
        <v>2</v>
      </c>
    </row>
    <row r="12" spans="1:5" x14ac:dyDescent="0.2">
      <c r="A12" s="9" t="s">
        <v>106</v>
      </c>
      <c r="B12" s="10">
        <f t="shared" si="0"/>
        <v>0.2857142857142857</v>
      </c>
      <c r="C12" s="11">
        <f>COUNTIF(Póspercentuais!$AH$3:$AH$14,$A12)</f>
        <v>2</v>
      </c>
    </row>
    <row r="13" spans="1:5" x14ac:dyDescent="0.2">
      <c r="A13" s="9" t="s">
        <v>111</v>
      </c>
      <c r="B13" s="10">
        <f t="shared" si="0"/>
        <v>0.2857142857142857</v>
      </c>
      <c r="C13" s="11">
        <f>COUNTIF(Póspercentuais!$AH$3:$AH$14,$A13)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COUNTIF(Póspercentuais!$AH$3:$AH$14,$A14)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COUNTIF(Póspercentuais!$AH$3:$AH$14,$A15)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COUNTIF(Póspercentuais!$AH$3:$AH$14,$A16)</f>
        <v>0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29" t="str">
        <f>HLOOKUP(A1,Póspercentuais!$C$1:$DD$2,2,FALSE)</f>
        <v>Como você avalia o conjunto de disciplinas transversais da pós-graduação-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0.14285714285714285</v>
      </c>
      <c r="C10" s="11">
        <f>COUNTIF(Póspercentuais!$AI$3:$AI$14,$A10)</f>
        <v>1</v>
      </c>
    </row>
    <row r="11" spans="1:5" x14ac:dyDescent="0.2">
      <c r="A11" s="9" t="s">
        <v>108</v>
      </c>
      <c r="B11" s="10">
        <f t="shared" ref="B11:B16" si="0">C11/$C$17</f>
        <v>0.42857142857142855</v>
      </c>
      <c r="C11" s="11">
        <f>COUNTIF(Póspercentuais!$AI$3:$AI$14,$A11)</f>
        <v>3</v>
      </c>
    </row>
    <row r="12" spans="1:5" x14ac:dyDescent="0.2">
      <c r="A12" s="9" t="s">
        <v>106</v>
      </c>
      <c r="B12" s="10">
        <f t="shared" si="0"/>
        <v>0.42857142857142855</v>
      </c>
      <c r="C12" s="11">
        <f>COUNTIF(Póspercentuais!$AI$3:$AI$14,$A12)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COUNTIF(Póspercentuais!$AI$3:$AI$14,$A13)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COUNTIF(Póspercentuais!$AI$3:$AI$14,$A14)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COUNTIF(Póspercentuais!$AI$3:$AI$14,$A15)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COUNTIF(Póspercentuais!$AI$3:$AI$14,$A16)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29" t="str">
        <f>HLOOKUP(A1,Póspercentuais!$C$1:$DD$2,2,FALSE)</f>
        <v>Como você avalia o conjunto de disciplinas transversais da pós-graduação-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0.14285714285714285</v>
      </c>
      <c r="C10" s="11">
        <f>COUNTIF(Póspercentuais!$AJ$3:$AJ$14,$A10)</f>
        <v>1</v>
      </c>
    </row>
    <row r="11" spans="1:5" x14ac:dyDescent="0.2">
      <c r="A11" s="9" t="s">
        <v>108</v>
      </c>
      <c r="B11" s="10">
        <f t="shared" ref="B11:B16" si="0">C11/$C$17</f>
        <v>0.7142857142857143</v>
      </c>
      <c r="C11" s="11">
        <f>COUNTIF(Póspercentuais!$AJ$3:$AJ$14,$A11)</f>
        <v>5</v>
      </c>
    </row>
    <row r="12" spans="1:5" x14ac:dyDescent="0.2">
      <c r="A12" s="9" t="s">
        <v>106</v>
      </c>
      <c r="B12" s="10">
        <f t="shared" si="0"/>
        <v>0.14285714285714285</v>
      </c>
      <c r="C12" s="11">
        <f>COUNTIF(Póspercentuais!$AJ$3:$AJ$14,$A12)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COUNTIF(Póspercentuais!$AJ$3:$AJ$14,$A13)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COUNTIF(Póspercentuais!$AJ$3:$AJ$14,$A14)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COUNTIF(Póspercentuais!$AJ$3:$AJ$14,$A15)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COUNTIF(Póspercentuais!$AJ$3:$AJ$14,$A16)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29" t="str">
        <f>HLOOKUP(A1,Póspercentuais!$C$1:$DD$2,2,FALSE)</f>
        <v>Como você avalia o conjunto de disciplinas transversais da pós-graduação-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9" t="s">
        <v>107</v>
      </c>
      <c r="B9" s="10">
        <f>C9/$C$16</f>
        <v>0.2857142857142857</v>
      </c>
      <c r="C9" s="11">
        <f>COUNTIF(Póspercentuais!$AK$3:$AK$14,$A9)</f>
        <v>2</v>
      </c>
    </row>
    <row r="10" spans="1:5" x14ac:dyDescent="0.2">
      <c r="A10" s="9" t="s">
        <v>108</v>
      </c>
      <c r="B10" s="10">
        <f t="shared" ref="B10:B15" si="0">C10/$C$16</f>
        <v>0.42857142857142855</v>
      </c>
      <c r="C10" s="11">
        <f>COUNTIF(Póspercentuais!$AK$3:$AK$14,$A10)</f>
        <v>3</v>
      </c>
    </row>
    <row r="11" spans="1:5" x14ac:dyDescent="0.2">
      <c r="A11" s="9" t="s">
        <v>106</v>
      </c>
      <c r="B11" s="10">
        <f t="shared" si="0"/>
        <v>0.2857142857142857</v>
      </c>
      <c r="C11" s="11">
        <f>COUNTIF(Póspercentuais!$AK$3:$AK$14,$A11)</f>
        <v>2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COUNTIF(Póspercentuais!$AK$3:$AK$14,$A12)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COUNTIF(Póspercentuais!$AK$3:$AK$14,$A13)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COUNTIF(Póspercentuais!$AK$3:$AK$14,$A14)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COUNTIF(Póspercentuais!$AK$3:$AK$14,$A15)</f>
        <v>0</v>
      </c>
    </row>
    <row r="16" spans="1:5" x14ac:dyDescent="0.2">
      <c r="A16" s="8" t="s">
        <v>219</v>
      </c>
      <c r="B16" s="12">
        <f>SUM(B9:B15)</f>
        <v>0.99999999999999989</v>
      </c>
      <c r="C16" s="11">
        <f>SUM(C9:C15)</f>
        <v>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29" t="str">
        <f>HLOOKUP(A1,Póspercentuais!$C$1:$DD$2,2,FALSE)</f>
        <v>Como você avalia o conjunto de disciplinas transversais da pós-graduação-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0.14285714285714285</v>
      </c>
      <c r="C10" s="11">
        <f>COUNTIF(Póspercentuais!$AL$3:$AL$14,$A10)</f>
        <v>1</v>
      </c>
    </row>
    <row r="11" spans="1:5" x14ac:dyDescent="0.2">
      <c r="A11" s="9" t="s">
        <v>108</v>
      </c>
      <c r="B11" s="10">
        <f t="shared" ref="B11:B16" si="0">C11/$C$17</f>
        <v>0.7142857142857143</v>
      </c>
      <c r="C11" s="11">
        <f>COUNTIF(Póspercentuais!$AL$3:$AL$14,$A11)</f>
        <v>5</v>
      </c>
    </row>
    <row r="12" spans="1:5" x14ac:dyDescent="0.2">
      <c r="A12" s="9" t="s">
        <v>106</v>
      </c>
      <c r="B12" s="10">
        <f t="shared" si="0"/>
        <v>0.14285714285714285</v>
      </c>
      <c r="C12" s="11">
        <f>COUNTIF(Póspercentuais!$AL$3:$AL$14,$A12)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COUNTIF(Póspercentuais!$AL$3:$AL$14,$A13)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COUNTIF(Póspercentuais!$AL$3:$AL$14,$A14)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COUNTIF(Póspercentuais!$AL$3:$AL$14,$A15)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COUNTIF(Póspercentuais!$AL$3:$AL$14,$A16)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29" t="str">
        <f>HLOOKUP(A1,Póspercentuais!$C$1:$DD$2,2,FALSE)</f>
        <v>Como você avalia o conjunto de disciplinas transversais da pós-graduação- [Didática do(s) docente(s)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0.14285714285714285</v>
      </c>
      <c r="C10" s="11">
        <f>COUNTIF(Póspercentuais!$AM$3:$AM$14,$A10)</f>
        <v>1</v>
      </c>
    </row>
    <row r="11" spans="1:5" x14ac:dyDescent="0.2">
      <c r="A11" s="9" t="s">
        <v>108</v>
      </c>
      <c r="B11" s="10">
        <f t="shared" ref="B11:B16" si="0">C11/$C$17</f>
        <v>0.5714285714285714</v>
      </c>
      <c r="C11" s="11">
        <f>COUNTIF(Póspercentuais!$AM$3:$AM$14,$A11)</f>
        <v>4</v>
      </c>
    </row>
    <row r="12" spans="1:5" x14ac:dyDescent="0.2">
      <c r="A12" s="9" t="s">
        <v>106</v>
      </c>
      <c r="B12" s="10">
        <f t="shared" si="0"/>
        <v>0.2857142857142857</v>
      </c>
      <c r="C12" s="11">
        <f>COUNTIF(Póspercentuais!$AM$3:$AM$14,$A12)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COUNTIF(Póspercentuais!$AM$3:$AM$14,$A13)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COUNTIF(Póspercentuais!$AM$3:$AM$14,$A14)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COUNTIF(Póspercentuais!$AM$3:$AM$14,$A15)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COUNTIF(Póspercentuais!$AM$3:$AM$14,$A16)</f>
        <v>0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29" t="str">
        <f>HLOOKUP(A1,Póspercentuais!$C$1:$DD$2,2,FALSE)</f>
        <v>Como você avalia o conjunto de disciplinas transversais da pós-graduação-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0.14285714285714285</v>
      </c>
      <c r="C10" s="11">
        <f>COUNTIF(Póspercentuais!$AN$3:$AN$14,$A10)</f>
        <v>1</v>
      </c>
    </row>
    <row r="11" spans="1:5" x14ac:dyDescent="0.2">
      <c r="A11" s="9" t="s">
        <v>108</v>
      </c>
      <c r="B11" s="10">
        <f t="shared" ref="B11:B16" si="0">C11/$C$17</f>
        <v>0.5714285714285714</v>
      </c>
      <c r="C11" s="11">
        <f>COUNTIF(Póspercentuais!$AN$3:$AN$14,$A11)</f>
        <v>4</v>
      </c>
    </row>
    <row r="12" spans="1:5" x14ac:dyDescent="0.2">
      <c r="A12" s="9" t="s">
        <v>106</v>
      </c>
      <c r="B12" s="10">
        <f t="shared" si="0"/>
        <v>0.2857142857142857</v>
      </c>
      <c r="C12" s="11">
        <f>COUNTIF(Póspercentuais!$AN$3:$AN$14,$A12)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COUNTIF(Póspercentuais!$AN$3:$AN$14,$A13)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COUNTIF(Póspercentuais!$AN$3:$AN$14,$A14)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COUNTIF(Póspercentuais!$AN$3:$AN$14,$A15)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COUNTIF(Póspercentuais!$AN$3:$AN$14,$A16)</f>
        <v>0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29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COUNTIF(Póspercentuais!$AO$3:$AO$14,$A10)</f>
        <v>0</v>
      </c>
    </row>
    <row r="11" spans="1:5" x14ac:dyDescent="0.2">
      <c r="A11" s="9" t="s">
        <v>108</v>
      </c>
      <c r="B11" s="10">
        <f t="shared" ref="B11:B16" si="0">C11/$C$17</f>
        <v>0.5714285714285714</v>
      </c>
      <c r="C11" s="11">
        <f>COUNTIF(Póspercentuais!$AO$3:$AO$14,$A11)</f>
        <v>4</v>
      </c>
    </row>
    <row r="12" spans="1:5" x14ac:dyDescent="0.2">
      <c r="A12" s="9" t="s">
        <v>106</v>
      </c>
      <c r="B12" s="10">
        <f t="shared" si="0"/>
        <v>0.2857142857142857</v>
      </c>
      <c r="C12" s="11">
        <f>COUNTIF(Póspercentuais!$AO$3:$AO$14,$A12)</f>
        <v>2</v>
      </c>
    </row>
    <row r="13" spans="1:5" x14ac:dyDescent="0.2">
      <c r="A13" s="9" t="s">
        <v>111</v>
      </c>
      <c r="B13" s="10">
        <f t="shared" si="0"/>
        <v>0.14285714285714285</v>
      </c>
      <c r="C13" s="11">
        <f>COUNTIF(Póspercentuais!$AO$3:$AO$14,$A13)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COUNTIF(Póspercentuais!$AO$3:$AO$14,$A14)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COUNTIF(Póspercentuais!$AO$3:$AO$14,$A15)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COUNTIF(Póspercentuais!$AO$3:$AO$14,$A16)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29" t="str">
        <f>HLOOKUP(A1,Póspercentuais!$C$1:$DD$2,2,FALSE)</f>
        <v>Como você avalia o conjunto de disciplinas transversais da pós-graduação- [Avaliação global das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0.2857142857142857</v>
      </c>
      <c r="C10" s="11">
        <f>COUNTIF(Póspercentuais!$AP$3:$AP$14,$A10)</f>
        <v>2</v>
      </c>
    </row>
    <row r="11" spans="1:5" x14ac:dyDescent="0.2">
      <c r="A11" s="9" t="s">
        <v>108</v>
      </c>
      <c r="B11" s="10">
        <f t="shared" ref="B11:B16" si="0">C11/$C$17</f>
        <v>0.42857142857142855</v>
      </c>
      <c r="C11" s="11">
        <f>COUNTIF(Póspercentuais!$AP$3:$AP$14,$A11)</f>
        <v>3</v>
      </c>
    </row>
    <row r="12" spans="1:5" x14ac:dyDescent="0.2">
      <c r="A12" s="9" t="s">
        <v>106</v>
      </c>
      <c r="B12" s="10">
        <f t="shared" si="0"/>
        <v>0.2857142857142857</v>
      </c>
      <c r="C12" s="11">
        <f>COUNTIF(Póspercentuais!$AP$3:$AP$14,$A12)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COUNTIF(Póspercentuais!$AP$3:$AP$14,$A13)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COUNTIF(Póspercentuais!$AP$3:$AP$14,$A14)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COUNTIF(Póspercentuais!$AP$3:$AP$14,$A15)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COUNTIF(Póspercentuais!$AP$3:$AP$14,$A16)</f>
        <v>0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29" t="str">
        <f>HLOOKUP(A1,Póspercentuais!$C$1:$DD$2,2,FALSE)</f>
        <v>Em relação ao quadro de docentes disponíveis para orientação, opine sobre: [O número de orientadores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COUNTIF(Póspercentuais!$AQ$3:$AQ$14,$A10)</f>
        <v>6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COUNTIF(Póspercentuais!$AQ$3:$AQ$14,$A11)</f>
        <v>4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COUNTIF(Póspercentuais!$AQ$3:$AQ$14,$A12)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COUNTIF(Póspercentuais!$AQ$3:$AQ$14,$A13)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COUNTIF(Póspercentuais!$AQ$3:$AQ$14,$A14)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COUNTIF(Póspercentuais!$AQ$3:$AQ$14,$A15)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COUNTIF(Póspercentuais!$AQ$3:$AQ$14,$A16)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29" t="str">
        <f>HLOOKUP(A1,Póspercentuais!$C$1:$DD$2,2,FALSE)</f>
        <v>Em relação ao quadro de docentes disponíveis para orientação, opine sobre: [O conhecimento e a atualização do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0.91666666666666663</v>
      </c>
      <c r="C10" s="11">
        <f>COUNTIF(Póspercentuais!$AR$3:$AR$14,$A10)</f>
        <v>11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COUNTIF(Póspercentuais!$AR$3:$AR$14,$A11)</f>
        <v>0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COUNTIF(Póspercentuais!$AR$3:$AR$14,$A12)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COUNTIF(Póspercentuais!$AR$3:$AR$14,$A13)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COUNTIF(Póspercentuais!$AR$3:$AR$14,$A14)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COUNTIF(Póspercentuais!$AR$3:$AR$14,$A15)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COUNTIF(Póspercentuais!$AR$3:$AR$14,$A16)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29" t="str">
        <f>HLOOKUP(A1,Póspercentuais!$C$1:$DD$2,2,FALSE)</f>
        <v>Em relação ao quadro de docentes disponíveis para orientação, opine sobre: [O número de tarefas solicitadas pelo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0.75</v>
      </c>
      <c r="C10" s="11">
        <f>COUNTIF(Póspercentuais!$AS$3:$AS$14,$A10)</f>
        <v>9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COUNTIF(Póspercentuais!$AS$3:$AS$14,$A11)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COUNTIF(Póspercentuais!$AS$3:$AS$14,$A12)</f>
        <v>0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COUNTIF(Póspercentuais!$AS$3:$AS$14,$A13)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COUNTIF(Póspercentuais!$AS$3:$AS$14,$A14)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COUNTIF(Póspercentuais!$AS$3:$AS$14,$A15)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COUNTIF(Póspercentuais!$AS$3:$AS$14,$A16)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29" t="str">
        <f>HLOOKUP(A1,Póspercentuais!$C$1:$DD$2,2,FALSE)</f>
        <v>Em relação ao quadro de docentes disponíveis para orientação, opine sobre: [A disponibilidade do docente para atividades de orientação]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0.91666666666666663</v>
      </c>
      <c r="C10" s="11">
        <f>COUNTIF(Póspercentuais!$AT$3:$AT$14,$A10)</f>
        <v>11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COUNTIF(Póspercentuais!$AT$3:$AT$14,$A11)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COUNTIF(Póspercentuais!$AT$3:$AT$14,$A12)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COUNTIF(Póspercentuais!$AT$3:$AT$14,$A13)</f>
        <v>0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COUNTIF(Póspercentuais!$AT$3:$AT$14,$A14)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COUNTIF(Póspercentuais!$AT$3:$AT$14,$A15)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COUNTIF(Póspercentuais!$AT$3:$AT$14,$A16)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29" t="str">
        <f>HLOOKUP(A1,Póspercentuais!$C$1:$DD$2,2,FALSE)</f>
        <v>Em relação ao curso de Pós-Graduação, como você avalia: [O planejamento]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COUNTIF(Póspercentuais!$AU$3:$AU$14,$A10)</f>
        <v>3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COUNTIF(Póspercentuais!$AU$3:$AU$14,$A11)</f>
        <v>7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COUNTIF(Póspercentuais!$AU$3:$AU$14,$A12)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COUNTIF(Póspercentuais!$AU$3:$AU$14,$A13)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COUNTIF(Póspercentuais!$AU$3:$AU$14,$A14)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COUNTIF(Póspercentuais!$AU$3:$AU$14,$A15)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COUNTIF(Póspercentuais!$AU$3:$AU$14,$A16)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29" t="str">
        <f>HLOOKUP(A1,Póspercentuais!$C$1:$DD$2,2,FALSE)</f>
        <v>Em relação ao curso de Pós-Graduação, como você avalia: [O processo seletivo do programa]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COUNTIF(Póspercentuais!$AV$3:$AV$14,$A10)</f>
        <v>3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COUNTIF(Póspercentuais!$AV$3:$AV$14,$A11)</f>
        <v>6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COUNTIF(Póspercentuais!$AV$3:$AV$14,$A12)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COUNTIF(Póspercentuais!$AV$3:$AV$14,$A13)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COUNTIF(Póspercentuais!$AV$3:$AV$14,$A14)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COUNTIF(Póspercentuais!$AV$3:$AV$14,$A15)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COUNTIF(Póspercentuais!$AV$3:$AV$14,$A16)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29" t="str">
        <f>HLOOKUP(A1,Póspercentuais!$C$1:$DD$2,2,FALSE)</f>
        <v>Em relação ao curso de Pós-Graduação, como você avalia: [O regimento]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COUNTIF(Póspercentuais!$AW$3:$AW$14,$A10)</f>
        <v>4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COUNTIF(Póspercentuais!$AW$3:$AW$14,$A11)</f>
        <v>7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COUNTIF(Póspercentuais!$AW$3:$AW$14,$A12)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COUNTIF(Póspercentuais!$AW$3:$AW$14,$A13)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COUNTIF(Póspercentuais!$AW$3:$AW$14,$A14)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COUNTIF(Póspercentuais!$AW$3:$AW$14,$A15)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COUNTIF(Póspercentuais!$AW$3:$AW$14,$A16)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29" t="str">
        <f>HLOOKUP(A1,Póspercentuais!$C$1:$DD$2,2,FALSE)</f>
        <v>Em relação à oferta de bolsas, como você avalia: [A divulgação]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COUNTIF(Póspercentuais!$AX$3:$AX$14,$A10)</f>
        <v>0</v>
      </c>
    </row>
    <row r="11" spans="1:5" x14ac:dyDescent="0.2">
      <c r="A11" s="9" t="s">
        <v>108</v>
      </c>
      <c r="B11" s="10">
        <f t="shared" ref="B11:B16" si="0">C11/$C$17</f>
        <v>0.66666666666666663</v>
      </c>
      <c r="C11" s="11">
        <f>COUNTIF(Póspercentuais!$AX$3:$AX$14,$A11)</f>
        <v>8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COUNTIF(Póspercentuais!$AX$3:$AX$14,$A12)</f>
        <v>2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COUNTIF(Póspercentuais!$AX$3:$AX$14,$A13)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COUNTIF(Póspercentuais!$AX$3:$AX$14,$A14)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COUNTIF(Póspercentuais!$AX$3:$AX$14,$A15)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COUNTIF(Póspercentuais!$AX$3:$AX$14,$A16)</f>
        <v>0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29" t="str">
        <f>HLOOKUP(A1,Póspercentuais!$C$1:$DD$2,2,FALSE)</f>
        <v>Em relação à oferta de bolsas, como você avalia: [Os critérios de seleção]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COUNTIF(Póspercentuais!$AY$3:$AY$14,$A10)</f>
        <v>4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COUNTIF(Póspercentuais!$AY$3:$AY$14,$A11)</f>
        <v>7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COUNTIF(Póspercentuais!$AY$3:$AY$14,$A12)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COUNTIF(Póspercentuais!$AY$3:$AY$14,$A13)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COUNTIF(Póspercentuais!$AY$3:$AY$14,$A14)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COUNTIF(Póspercentuais!$AY$3:$AY$14,$A15)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COUNTIF(Póspercentuais!$AY$3:$AY$14,$A16)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29" t="str">
        <f>HLOOKUP(A1,Póspercentuais!$C$1:$DD$2,2,FALSE)</f>
        <v>Em relação à oferta de bolsas, como você avalia: [A disponibilidade]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COUNTIF(Póspercentuais!$AZ$3:$AZ$14,$A10)</f>
        <v>0</v>
      </c>
    </row>
    <row r="11" spans="1:5" x14ac:dyDescent="0.2">
      <c r="A11" s="9" t="s">
        <v>108</v>
      </c>
      <c r="B11" s="10">
        <f t="shared" ref="B11:B16" si="0">C11/$C$17</f>
        <v>8.3333333333333329E-2</v>
      </c>
      <c r="C11" s="11">
        <f>COUNTIF(Póspercentuais!$AZ$3:$AZ$14,$A11)</f>
        <v>1</v>
      </c>
    </row>
    <row r="12" spans="1:5" x14ac:dyDescent="0.2">
      <c r="A12" s="9" t="s">
        <v>106</v>
      </c>
      <c r="B12" s="10">
        <f t="shared" si="0"/>
        <v>0.41666666666666669</v>
      </c>
      <c r="C12" s="11">
        <f>COUNTIF(Póspercentuais!$AZ$3:$AZ$14,$A12)</f>
        <v>5</v>
      </c>
    </row>
    <row r="13" spans="1:5" x14ac:dyDescent="0.2">
      <c r="A13" s="9" t="s">
        <v>111</v>
      </c>
      <c r="B13" s="10">
        <f t="shared" si="0"/>
        <v>0.33333333333333331</v>
      </c>
      <c r="C13" s="11">
        <f>COUNTIF(Póspercentuais!$AZ$3:$AZ$14,$A13)</f>
        <v>4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COUNTIF(Póspercentuais!$AZ$3:$AZ$14,$A14)</f>
        <v>1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COUNTIF(Póspercentuais!$AZ$3:$AZ$14,$A15)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COUNTIF(Póspercentuais!$AZ$3:$AZ$14,$A16)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29" t="str">
        <f>HLOOKUP(A1,Póspercentuais!$C$1:$DD$2,2,FALSE)</f>
        <v>Em relação à oferta de bolsas, como você avalia: [O valor]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COUNTIF(Póspercentuais!$BA$3:$BA$14,$A10)</f>
        <v>0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COUNTIF(Póspercentuais!$BA$3:$BA$14,$A11)</f>
        <v>2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COUNTIF(Póspercentuais!$BA$3:$BA$14,$A12)</f>
        <v>3</v>
      </c>
    </row>
    <row r="13" spans="1:5" x14ac:dyDescent="0.2">
      <c r="A13" s="9" t="s">
        <v>111</v>
      </c>
      <c r="B13" s="10">
        <f t="shared" si="0"/>
        <v>0.25</v>
      </c>
      <c r="C13" s="11">
        <f>COUNTIF(Póspercentuais!$BA$3:$BA$14,$A13)</f>
        <v>3</v>
      </c>
    </row>
    <row r="14" spans="1:5" x14ac:dyDescent="0.2">
      <c r="A14" s="9" t="s">
        <v>112</v>
      </c>
      <c r="B14" s="10">
        <f t="shared" si="0"/>
        <v>0.25</v>
      </c>
      <c r="C14" s="11">
        <f>COUNTIF(Póspercentuais!$BA$3:$BA$14,$A14)</f>
        <v>3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COUNTIF(Póspercentuais!$BA$3:$BA$14,$A15)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COUNTIF(Póspercentuais!$BA$3:$BA$14,$A16)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29" t="str">
        <f>HLOOKUP(A1,Póspercentuais!$C$1:$DD$2,2,FALSE)</f>
        <v>Em relação à oferta de bolsas, como você avalia: [A aplicação dos critérios de seleção para a distribuição de bolsas]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COUNTIF(Póspercentuais!$BB$3:$BB$14,$A10)</f>
        <v>2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COUNTIF(Póspercentuais!$BB$3:$BB$14,$A11)</f>
        <v>6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COUNTIF(Póspercentuais!$BB$3:$BB$14,$A12)</f>
        <v>2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COUNTIF(Póspercentuais!$BB$3:$BB$14,$A13)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COUNTIF(Póspercentuais!$BB$3:$BB$14,$A14)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COUNTIF(Póspercentuais!$BB$3:$BB$14,$A15)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COUNTIF(Póspercentuais!$BB$3:$BB$14,$A16)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COUNTIF(Póspercentuais!$BC$3:$BC$14,$A10)</f>
        <v>2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COUNTIF(Póspercentuais!$BC$3:$BC$14,$A11)</f>
        <v>5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COUNTIF(Póspercentuais!$BC$3:$BC$14,$A12)</f>
        <v>3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COUNTIF(Póspercentuais!$BC$3:$BC$14,$A13)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COUNTIF(Póspercentuais!$BC$3:$BC$14,$A14)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COUNTIF(Póspercentuais!$BC$3:$BC$14,$A15)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COUNTIF(Póspercentuais!$BC$3:$BC$14,$A16)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COUNTIF(Póspercentuais!$BD$3:$BD$14,$A10)</f>
        <v>0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COUNTIF(Póspercentuais!$BD$3:$BD$14,$A11)</f>
        <v>5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COUNTIF(Póspercentuais!$BD$3:$BD$14,$A12)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COUNTIF(Póspercentuais!$BD$3:$BD$14,$A13)</f>
        <v>0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COUNTIF(Póspercentuais!$BD$3:$BD$14,$A14)</f>
        <v>1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COUNTIF(Póspercentuais!$BD$3:$BD$14,$A15)</f>
        <v>2</v>
      </c>
    </row>
    <row r="16" spans="1:5" x14ac:dyDescent="0.2">
      <c r="A16" s="9" t="s">
        <v>109</v>
      </c>
      <c r="B16" s="10">
        <f t="shared" si="0"/>
        <v>0.16666666666666666</v>
      </c>
      <c r="C16" s="11">
        <f>COUNTIF(Póspercentuais!$BD$3:$BD$14,$A16)</f>
        <v>2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COUNTIF(Póspercentuais!$BE$3:$BE$14,$A10)</f>
        <v>0</v>
      </c>
    </row>
    <row r="11" spans="1:5" x14ac:dyDescent="0.2">
      <c r="A11" s="9" t="s">
        <v>108</v>
      </c>
      <c r="B11" s="10">
        <f t="shared" ref="B11:B16" si="0">C11/$C$17</f>
        <v>8.3333333333333329E-2</v>
      </c>
      <c r="C11" s="11">
        <f>COUNTIF(Póspercentuais!$BE$3:$BE$14,$A11)</f>
        <v>1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COUNTIF(Póspercentuais!$BE$3:$BE$14,$A12)</f>
        <v>4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COUNTIF(Póspercentuais!$BE$3:$BE$14,$A13)</f>
        <v>1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COUNTIF(Póspercentuais!$BE$3:$BE$14,$A14)</f>
        <v>1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COUNTIF(Póspercentuais!$BE$3:$BE$14,$A15)</f>
        <v>3</v>
      </c>
    </row>
    <row r="16" spans="1:5" x14ac:dyDescent="0.2">
      <c r="A16" s="9" t="s">
        <v>109</v>
      </c>
      <c r="B16" s="10">
        <f t="shared" si="0"/>
        <v>0.16666666666666666</v>
      </c>
      <c r="C16" s="11">
        <f>COUNTIF(Póspercentuais!$BE$3:$BE$14,$A16)</f>
        <v>2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0.41666666666666669</v>
      </c>
      <c r="C10" s="11">
        <f>COUNTIF(Póspercentuais!$BF$3:$BF$14,$A10)</f>
        <v>5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COUNTIF(Póspercentuais!$BF$3:$BF$14,$A11)</f>
        <v>2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COUNTIF(Póspercentuais!$BF$3:$BF$14,$A12)</f>
        <v>4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COUNTIF(Póspercentuais!$BF$3:$BF$14,$A13)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COUNTIF(Póspercentuais!$BF$3:$BF$14,$A14)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COUNTIF(Póspercentuais!$BF$3:$BF$14,$A15)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COUNTIF(Póspercentuais!$BF$3:$BF$14,$A16)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COUNTIF(Póspercentuais!$BG$3:$BG$14,$A10)</f>
        <v>2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COUNTIF(Póspercentuais!$BG$3:$BG$14,$A11)</f>
        <v>3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COUNTIF(Póspercentuais!$BG$3:$BG$14,$A12)</f>
        <v>3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COUNTIF(Póspercentuais!$BG$3:$BG$14,$A13)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COUNTIF(Póspercentuais!$BG$3:$BG$14,$A14)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COUNTIF(Póspercentuais!$BG$3:$BG$14,$A15)</f>
        <v>2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COUNTIF(Póspercentuais!$BG$3:$BG$14,$A16)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COUNTIF(Póspercentuais!$BH$3:$BH$14,$A10)</f>
        <v>0</v>
      </c>
    </row>
    <row r="11" spans="1:5" x14ac:dyDescent="0.2">
      <c r="A11" s="9" t="s">
        <v>108</v>
      </c>
      <c r="B11" s="10">
        <f t="shared" ref="B11:B16" si="0">C11/$C$17</f>
        <v>8.3333333333333329E-2</v>
      </c>
      <c r="C11" s="11">
        <f>COUNTIF(Póspercentuais!$BH$3:$BH$14,$A11)</f>
        <v>1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COUNTIF(Póspercentuais!$BH$3:$BH$14,$A12)</f>
        <v>4</v>
      </c>
    </row>
    <row r="13" spans="1:5" x14ac:dyDescent="0.2">
      <c r="A13" s="9" t="s">
        <v>111</v>
      </c>
      <c r="B13" s="10">
        <f t="shared" si="0"/>
        <v>0.25</v>
      </c>
      <c r="C13" s="11">
        <f>COUNTIF(Póspercentuais!$BH$3:$BH$14,$A13)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COUNTIF(Póspercentuais!$BH$3:$BH$14,$A14)</f>
        <v>0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COUNTIF(Póspercentuais!$BH$3:$BH$14,$A15)</f>
        <v>3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COUNTIF(Póspercentuais!$BH$3:$BH$14,$A16)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e condição dos equipamentos]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COUNTIF(Póspercentuais!$BI$3:$BI$14,$A10)</f>
        <v>1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COUNTIF(Póspercentuais!$BI$3:$BI$14,$A11)</f>
        <v>6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COUNTIF(Póspercentuais!$BI$3:$BI$14,$A12)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COUNTIF(Póspercentuais!$BI$3:$BI$14,$A13)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COUNTIF(Póspercentuais!$BI$3:$BI$14,$A14)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COUNTIF(Póspercentuais!$BI$3:$BI$14,$A15)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COUNTIF(Póspercentuais!$BI$3:$BI$14,$A16)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de materiais de consumo e de insumos]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COUNTIF(Póspercentuais!$BJ$3:$BJ$14,$A10)</f>
        <v>1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COUNTIF(Póspercentuais!$BJ$3:$BJ$14,$A11)</f>
        <v>5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COUNTIF(Póspercentuais!$BJ$3:$BJ$14,$A12)</f>
        <v>3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COUNTIF(Póspercentuais!$BJ$3:$BJ$14,$A13)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COUNTIF(Póspercentuais!$BJ$3:$BJ$14,$A14)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COUNTIF(Póspercentuais!$BJ$3:$BJ$14,$A15)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COUNTIF(Póspercentuais!$BJ$3:$BJ$14,$A16)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29" t="str">
        <f>HLOOKUP(A1,Póspercentuais!$C$1:$DD$2,2,FALSE)</f>
        <v>Opine sobre o funcionamento do(s) laboratório(s) na UFPR, para os seguintes temas: [Apoio de técnico especializado]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COUNTIF(Póspercentuais!$BK$3:$BK$14,$A10)</f>
        <v>2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COUNTIF(Póspercentuais!$BK$3:$BK$14,$A11)</f>
        <v>5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COUNTIF(Póspercentuais!$BK$3:$BK$14,$A12)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COUNTIF(Póspercentuais!$BK$3:$BK$14,$A13)</f>
        <v>0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COUNTIF(Póspercentuais!$BK$3:$BK$14,$A14)</f>
        <v>1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COUNTIF(Póspercentuais!$BK$3:$BK$14,$A15)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COUNTIF(Póspercentuais!$BK$3:$BK$14,$A16)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29" t="str">
        <f>HLOOKUP(A1,Póspercentuais!$C$1:$DD$2,2,FALSE)</f>
        <v>Opine sobre o funcionamento do(s) laboratório(s) na UFPR, para os seguintes temas: [Segurança]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COUNTIF(Póspercentuais!$BL$3:$BL$14,$A10)</f>
        <v>1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COUNTIF(Póspercentuais!$BL$3:$BL$14,$A11)</f>
        <v>7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COUNTIF(Póspercentuais!$BL$3:$BL$14,$A12)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COUNTIF(Póspercentuais!$BL$3:$BL$14,$A13)</f>
        <v>0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COUNTIF(Póspercentuais!$BL$3:$BL$14,$A14)</f>
        <v>1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COUNTIF(Póspercentuais!$BL$3:$BL$14,$A15)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COUNTIF(Póspercentuais!$BL$3:$BL$14,$A16)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29" t="str">
        <f>HLOOKUP(A1,Póspercentuais!$C$1:$DD$2,2,FALSE)</f>
        <v>Opine sobre o funcionamento do(s) laboratório(s) na UFPR, para os seguintes temas: [Espaço físico disponível]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COUNTIF(Póspercentuais!$BM$3:$BM$14,$A10)</f>
        <v>1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COUNTIF(Póspercentuais!$BM$3:$BM$14,$A11)</f>
        <v>5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COUNTIF(Póspercentuais!$BM$3:$BM$14,$A12)</f>
        <v>4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COUNTIF(Póspercentuais!$BM$3:$BM$14,$A13)</f>
        <v>1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COUNTIF(Póspercentuais!$BM$3:$BM$14,$A14)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COUNTIF(Póspercentuais!$BM$3:$BM$14,$A15)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COUNTIF(Póspercentuais!$BM$3:$BM$14,$A16)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29" t="str">
        <f>HLOOKUP(A1,Póspercentuais!$C$1:$DD$2,2,FALSE)</f>
        <v>Agora opine sobre o uso dos laboratórios durante a pandemia: [Facilidade de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COUNTIF(Póspercentuais!$BN$3:$BN$14,$A10)</f>
        <v>1</v>
      </c>
    </row>
    <row r="11" spans="1:5" x14ac:dyDescent="0.2">
      <c r="A11" s="9" t="s">
        <v>108</v>
      </c>
      <c r="B11" s="10">
        <f t="shared" ref="B11:B16" si="0">C11/$C$17</f>
        <v>8.3333333333333329E-2</v>
      </c>
      <c r="C11" s="11">
        <f>COUNTIF(Póspercentuais!$BN$3:$BN$14,$A11)</f>
        <v>1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COUNTIF(Póspercentuais!$BN$3:$BN$14,$A12)</f>
        <v>3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COUNTIF(Póspercentuais!$BN$3:$BN$14,$A13)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COUNTIF(Póspercentuais!$BN$3:$BN$14,$A14)</f>
        <v>0</v>
      </c>
    </row>
    <row r="15" spans="1:5" x14ac:dyDescent="0.2">
      <c r="A15" s="9" t="s">
        <v>110</v>
      </c>
      <c r="B15" s="10">
        <f t="shared" si="0"/>
        <v>0.41666666666666669</v>
      </c>
      <c r="C15" s="11">
        <f>COUNTIF(Póspercentuais!$BN$3:$BN$14,$A15)</f>
        <v>5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COUNTIF(Póspercentuais!$BN$3:$BN$14,$A16)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29" t="str">
        <f>HLOOKUP(A1,Póspercentuais!$C$1:$DD$2,2,FALSE)</f>
        <v>Agora opine sobre o uso dos laboratórios durante a pandemia: [Fornecimento de informações para o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COUNTIF(Póspercentuais!$BO$3:$BO$14,$A10)</f>
        <v>1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COUNTIF(Póspercentuais!$BO$3:$BO$14,$A11)</f>
        <v>4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COUNTIF(Póspercentuais!$BO$3:$BO$14,$A12)</f>
        <v>0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COUNTIF(Póspercentuais!$BO$3:$BO$14,$A13)</f>
        <v>1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COUNTIF(Póspercentuais!$BO$3:$BO$14,$A14)</f>
        <v>1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COUNTIF(Póspercentuais!$BO$3:$BO$14,$A15)</f>
        <v>4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COUNTIF(Póspercentuais!$BO$3:$BO$14,$A16)</f>
        <v>1</v>
      </c>
    </row>
    <row r="17" spans="1:3" x14ac:dyDescent="0.2">
      <c r="A17" s="8" t="s">
        <v>219</v>
      </c>
      <c r="B17" s="12">
        <f>SUM(B10:B16)</f>
        <v>0.99999999999999989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29" t="str">
        <f>HLOOKUP(A1,Póspercentuais!$C$1:$DD$2,2,FALSE)</f>
        <v>Agora opine sobre o uso dos laboratórios durante a pandemia: [Respeito às medidas de segurança em saúde (uso de máscara, distanciamento,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COUNTIF(Póspercentuais!$BP$3:$BP$14,$A10)</f>
        <v>3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COUNTIF(Póspercentuais!$BP$3:$BP$14,$A11)</f>
        <v>3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COUNTIF(Póspercentuais!$BP$3:$BP$14,$A12)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COUNTIF(Póspercentuais!$BP$3:$BP$14,$A13)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COUNTIF(Póspercentuais!$BP$3:$BP$14,$A14)</f>
        <v>0</v>
      </c>
    </row>
    <row r="15" spans="1:5" x14ac:dyDescent="0.2">
      <c r="A15" s="9" t="s">
        <v>110</v>
      </c>
      <c r="B15" s="10">
        <f t="shared" si="0"/>
        <v>0.41666666666666669</v>
      </c>
      <c r="C15" s="11">
        <f>COUNTIF(Póspercentuais!$BP$3:$BP$14,$A15)</f>
        <v>5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COUNTIF(Póspercentuais!$BP$3:$BP$14,$A16)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29" t="str">
        <f>HLOOKUP(A1,Póspercentuais!$C$1:$DD$2,2,FALSE)</f>
        <v>Agora opine sobre o uso dos laboratórios durante a pandemia: [Número de pessoas utilizando os laboratórios ao mesmo tempo]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9" t="s">
        <v>107</v>
      </c>
      <c r="B9" s="10">
        <f>C9/$C$16</f>
        <v>0.25</v>
      </c>
      <c r="C9" s="11">
        <f>COUNTIF(Póspercentuais!$BQ$3:$BQ$14,$A9)</f>
        <v>3</v>
      </c>
    </row>
    <row r="10" spans="1:5" x14ac:dyDescent="0.2">
      <c r="A10" s="9" t="s">
        <v>108</v>
      </c>
      <c r="B10" s="10">
        <f t="shared" ref="B10:B15" si="0">C10/$C$16</f>
        <v>0.25</v>
      </c>
      <c r="C10" s="11">
        <f>COUNTIF(Póspercentuais!$BQ$3:$BQ$14,$A10)</f>
        <v>3</v>
      </c>
    </row>
    <row r="11" spans="1:5" x14ac:dyDescent="0.2">
      <c r="A11" s="9" t="s">
        <v>106</v>
      </c>
      <c r="B11" s="10">
        <f t="shared" si="0"/>
        <v>0</v>
      </c>
      <c r="C11" s="11">
        <f>COUNTIF(Póspercentuais!$BQ$3:$BQ$14,$A11)</f>
        <v>0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COUNTIF(Póspercentuais!$BQ$3:$BQ$14,$A12)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COUNTIF(Póspercentuais!$BQ$3:$BQ$14,$A13)</f>
        <v>0</v>
      </c>
    </row>
    <row r="14" spans="1:5" x14ac:dyDescent="0.2">
      <c r="A14" s="9" t="s">
        <v>110</v>
      </c>
      <c r="B14" s="10">
        <f t="shared" si="0"/>
        <v>0.41666666666666669</v>
      </c>
      <c r="C14" s="11">
        <f>COUNTIF(Póspercentuais!$BQ$3:$BQ$14,$A14)</f>
        <v>5</v>
      </c>
    </row>
    <row r="15" spans="1:5" x14ac:dyDescent="0.2">
      <c r="A15" s="9" t="s">
        <v>109</v>
      </c>
      <c r="B15" s="10">
        <f t="shared" si="0"/>
        <v>8.3333333333333329E-2</v>
      </c>
      <c r="C15" s="11">
        <f>COUNTIF(Póspercentuais!$BQ$3:$BQ$14,$A15)</f>
        <v>1</v>
      </c>
    </row>
    <row r="16" spans="1:5" x14ac:dyDescent="0.2">
      <c r="A16" s="8" t="s">
        <v>219</v>
      </c>
      <c r="B16" s="12">
        <f>SUM(B9:B15)</f>
        <v>1</v>
      </c>
      <c r="C16" s="11">
        <f>SUM(C9:C15)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29" t="str">
        <f>HLOOKUP(A1,Póspercentuais!$C$1:$DD$2,2,FALSE)</f>
        <v>Agora opine sobre o uso dos laboratórios durante a pandemia: [Controle das pessoas que utilizaram os laboratórios]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COUNTIF(Póspercentuais!$BR$3:$BR$14,$A10)</f>
        <v>3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COUNTIF(Póspercentuais!$BR$3:$BR$14,$A11)</f>
        <v>3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COUNTIF(Póspercentuais!$BR$3:$BR$14,$A12)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COUNTIF(Póspercentuais!$BR$3:$BR$14,$A13)</f>
        <v>0</v>
      </c>
    </row>
    <row r="14" spans="1:5" x14ac:dyDescent="0.2">
      <c r="A14" s="9" t="s">
        <v>112</v>
      </c>
      <c r="B14" s="10">
        <f t="shared" si="0"/>
        <v>8.3333333333333329E-2</v>
      </c>
      <c r="C14" s="11">
        <f>COUNTIF(Póspercentuais!$BR$3:$BR$14,$A14)</f>
        <v>1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COUNTIF(Póspercentuais!$BR$3:$BR$14,$A15)</f>
        <v>4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COUNTIF(Póspercentuais!$BR$3:$BR$14,$A16)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29" t="str">
        <f>HLOOKUP(A1,Póspercentuais!$C$1:$DD$2,2,FALSE)</f>
        <v>Como você avalia o acesso à informação na UFPR, para os itens a seguir- [Programas de Pós-graduação]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COUNTIF(Póspercentuais!$BS$3:$BS$14,$A10)</f>
        <v>2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COUNTIF(Póspercentuais!$BS$3:$BS$14,$A11)</f>
        <v>7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COUNTIF(Póspercentuais!$BS$3:$BS$14,$A12)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COUNTIF(Póspercentuais!$BS$3:$BS$14,$A13)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COUNTIF(Póspercentuais!$BS$3:$BS$14,$A14)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COUNTIF(Póspercentuais!$BS$3:$BS$14,$A15)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COUNTIF(Póspercentuais!$BS$3:$BS$14,$A16)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29" t="str">
        <f>HLOOKUP(A1,Póspercentuais!$C$1:$DD$2,2,FALSE)</f>
        <v>Como você avalia o acesso à informação na UFPR, para os itens a seguir- [Pesquisas em andamento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COUNTIF(Póspercentuais!$BT$3:$BT$14,$A10)</f>
        <v>0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COUNTIF(Póspercentuais!$BT$3:$BT$14,$A11)</f>
        <v>3</v>
      </c>
    </row>
    <row r="12" spans="1:5" x14ac:dyDescent="0.2">
      <c r="A12" s="9" t="s">
        <v>106</v>
      </c>
      <c r="B12" s="10">
        <f t="shared" si="0"/>
        <v>0.66666666666666663</v>
      </c>
      <c r="C12" s="11">
        <f>COUNTIF(Póspercentuais!$BT$3:$BT$14,$A12)</f>
        <v>8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COUNTIF(Póspercentuais!$BT$3:$BT$14,$A13)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COUNTIF(Póspercentuais!$BT$3:$BT$14,$A14)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COUNTIF(Póspercentuais!$BT$3:$BT$14,$A15)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COUNTIF(Póspercentuais!$BT$3:$BT$14,$A16)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29" t="str">
        <f>HLOOKUP(A1,Póspercentuais!$C$1:$DD$2,2,FALSE)</f>
        <v>Como você avalia o acesso à informação na UFPR, para os itens a seguir- [Pesquisas publicadas pela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COUNTIF(Póspercentuais!$BU$3:$BU$14,$A10)</f>
        <v>0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COUNTIF(Póspercentuais!$BU$3:$BU$14,$A11)</f>
        <v>5</v>
      </c>
    </row>
    <row r="12" spans="1:5" x14ac:dyDescent="0.2">
      <c r="A12" s="9" t="s">
        <v>106</v>
      </c>
      <c r="B12" s="10">
        <f t="shared" si="0"/>
        <v>0.5</v>
      </c>
      <c r="C12" s="11">
        <f>COUNTIF(Póspercentuais!$BU$3:$BU$14,$A12)</f>
        <v>6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COUNTIF(Póspercentuais!$BU$3:$BU$14,$A13)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COUNTIF(Póspercentuais!$BU$3:$BU$14,$A14)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COUNTIF(Póspercentuais!$BU$3:$BU$14,$A15)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COUNTIF(Póspercentuais!$BU$3:$BU$14,$A16)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29" t="str">
        <f>HLOOKUP(A1,Póspercentuais!$C$1:$DD$2,2,FALSE)</f>
        <v>Como você avalia o acesso à informação na UFPR, para os itens a seguir- [Programas de IC, IT, etc]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COUNTIF(Póspercentuais!$BV$3:$BV$14,$A10)</f>
        <v>0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COUNTIF(Póspercentuais!$BV$3:$BV$14,$A11)</f>
        <v>4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COUNTIF(Póspercentuais!$BV$3:$BV$14,$A12)</f>
        <v>4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COUNTIF(Póspercentuais!$BV$3:$BV$14,$A13)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COUNTIF(Póspercentuais!$BV$3:$BV$14,$A14)</f>
        <v>0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COUNTIF(Póspercentuais!$BV$3:$BV$14,$A15)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COUNTIF(Póspercentuais!$BV$3:$BV$14,$A16)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29" t="str">
        <f>HLOOKUP(A1,Póspercentuais!$C$1:$DD$2,2,FALSE)</f>
        <v>Como você avalia o acesso à informação na UFPR, para os itens a seguir- [CAPA - Centro de Assessoria de Publicação Acadêmica]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COUNTIF(Póspercentuais!$BW$3:$BW$14,$A10)</f>
        <v>1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COUNTIF(Póspercentuais!$BW$3:$BW$14,$A11)</f>
        <v>4</v>
      </c>
    </row>
    <row r="12" spans="1:5" x14ac:dyDescent="0.2">
      <c r="A12" s="9" t="s">
        <v>106</v>
      </c>
      <c r="B12" s="10">
        <f t="shared" si="0"/>
        <v>0.41666666666666669</v>
      </c>
      <c r="C12" s="11">
        <f>COUNTIF(Póspercentuais!$BW$3:$BW$14,$A12)</f>
        <v>5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COUNTIF(Póspercentuais!$BW$3:$BW$14,$A13)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COUNTIF(Póspercentuais!$BW$3:$BW$14,$A14)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COUNTIF(Póspercentuais!$BW$3:$BW$14,$A15)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COUNTIF(Póspercentuais!$BW$3:$BW$14,$A16)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29" t="str">
        <f>HLOOKUP(A1,Póspercentuais!$C$1:$DD$2,2,FALSE)</f>
        <v>Como você avalia o acesso à informação na UFPR, para os itens a seguir- [Agência UFPR Internacional]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218</v>
      </c>
      <c r="B10" s="28"/>
      <c r="C10" s="28"/>
    </row>
    <row r="11" spans="1:5" x14ac:dyDescent="0.2">
      <c r="A11" s="9" t="s">
        <v>107</v>
      </c>
      <c r="B11" s="10">
        <f>C11/$C$18</f>
        <v>0</v>
      </c>
      <c r="C11" s="11">
        <f>COUNTIF(Póspercentuais!$BX$3:$BX$14,$A11)</f>
        <v>0</v>
      </c>
    </row>
    <row r="12" spans="1:5" x14ac:dyDescent="0.2">
      <c r="A12" s="9" t="s">
        <v>108</v>
      </c>
      <c r="B12" s="10">
        <f t="shared" ref="B12:B17" si="0">C12/$C$18</f>
        <v>0.41666666666666669</v>
      </c>
      <c r="C12" s="11">
        <f>COUNTIF(Póspercentuais!$BX$3:$BX$14,$A12)</f>
        <v>5</v>
      </c>
    </row>
    <row r="13" spans="1:5" x14ac:dyDescent="0.2">
      <c r="A13" s="9" t="s">
        <v>106</v>
      </c>
      <c r="B13" s="10">
        <f t="shared" si="0"/>
        <v>0.25</v>
      </c>
      <c r="C13" s="11">
        <f>COUNTIF(Póspercentuais!$BX$3:$BX$14,$A13)</f>
        <v>3</v>
      </c>
    </row>
    <row r="14" spans="1:5" x14ac:dyDescent="0.2">
      <c r="A14" s="9" t="s">
        <v>111</v>
      </c>
      <c r="B14" s="10">
        <f t="shared" si="0"/>
        <v>8.3333333333333329E-2</v>
      </c>
      <c r="C14" s="11">
        <f>COUNTIF(Póspercentuais!$BX$3:$BX$14,$A14)</f>
        <v>1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COUNTIF(Póspercentuais!$BX$3:$BX$14,$A15)</f>
        <v>0</v>
      </c>
    </row>
    <row r="16" spans="1:5" x14ac:dyDescent="0.2">
      <c r="A16" s="9" t="s">
        <v>110</v>
      </c>
      <c r="B16" s="10">
        <f t="shared" si="0"/>
        <v>0.25</v>
      </c>
      <c r="C16" s="11">
        <f>COUNTIF(Póspercentuais!$BX$3:$BX$14,$A16)</f>
        <v>3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COUNTIF(Póspercentuais!$BX$3:$BX$14,$A17)</f>
        <v>0</v>
      </c>
    </row>
    <row r="18" spans="1:3" x14ac:dyDescent="0.2">
      <c r="A18" s="8" t="s">
        <v>219</v>
      </c>
      <c r="B18" s="12">
        <f>SUM(B11:B17)</f>
        <v>1</v>
      </c>
      <c r="C18" s="11">
        <f>SUM(C11:C17)</f>
        <v>12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29" t="str">
        <f>HLOOKUP(A1,Póspercentuais!$C$1:$DD$2,2,FALSE)</f>
        <v>Como você avalia o acesso à informação na UFPR, para os itens a seguir- [Editais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COUNTIF(Póspercentuais!$BY$3:$BY$14,$A10)</f>
        <v>0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COUNTIF(Póspercentuais!$BY$3:$BY$14,$A11)</f>
        <v>5</v>
      </c>
    </row>
    <row r="12" spans="1:5" x14ac:dyDescent="0.2">
      <c r="A12" s="9" t="s">
        <v>106</v>
      </c>
      <c r="B12" s="10">
        <f t="shared" si="0"/>
        <v>0.41666666666666669</v>
      </c>
      <c r="C12" s="11">
        <f>COUNTIF(Póspercentuais!$BY$3:$BY$14,$A12)</f>
        <v>5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COUNTIF(Póspercentuais!$BY$3:$BY$14,$A13)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COUNTIF(Póspercentuais!$BY$3:$BY$14,$A14)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COUNTIF(Póspercentuais!$BY$3:$BY$14,$A15)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COUNTIF(Póspercentuais!$BY$3:$BY$14,$A16)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29" t="str">
        <f>HLOOKUP(A1,Póspercentuais!$C$1:$DD$2,2,FALSE)</f>
        <v>Como você avalia o acesso à informação na UFPR, para os itens a seguir- [Assistência psicológica e à saúde]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218</v>
      </c>
      <c r="B10" s="28"/>
      <c r="C10" s="28"/>
    </row>
    <row r="11" spans="1:5" x14ac:dyDescent="0.2">
      <c r="A11" s="9" t="s">
        <v>107</v>
      </c>
      <c r="B11" s="10">
        <f>C11/$C$18</f>
        <v>8.3333333333333329E-2</v>
      </c>
      <c r="C11" s="11">
        <f>COUNTIF(Póspercentuais!$BZ$3:$BZ$14,$A11)</f>
        <v>1</v>
      </c>
    </row>
    <row r="12" spans="1:5" x14ac:dyDescent="0.2">
      <c r="A12" s="9" t="s">
        <v>108</v>
      </c>
      <c r="B12" s="10">
        <f t="shared" ref="B12:B17" si="0">C12/$C$18</f>
        <v>0.16666666666666666</v>
      </c>
      <c r="C12" s="11">
        <f>COUNTIF(Póspercentuais!$BZ$3:$BZ$14,$A12)</f>
        <v>2</v>
      </c>
    </row>
    <row r="13" spans="1:5" x14ac:dyDescent="0.2">
      <c r="A13" s="9" t="s">
        <v>106</v>
      </c>
      <c r="B13" s="10">
        <f t="shared" si="0"/>
        <v>0.16666666666666666</v>
      </c>
      <c r="C13" s="11">
        <f>COUNTIF(Póspercentuais!$BZ$3:$BZ$14,$A13)</f>
        <v>2</v>
      </c>
    </row>
    <row r="14" spans="1:5" x14ac:dyDescent="0.2">
      <c r="A14" s="9" t="s">
        <v>111</v>
      </c>
      <c r="B14" s="10">
        <f t="shared" si="0"/>
        <v>0.25</v>
      </c>
      <c r="C14" s="11">
        <f>COUNTIF(Póspercentuais!$BZ$3:$BZ$14,$A14)</f>
        <v>3</v>
      </c>
    </row>
    <row r="15" spans="1:5" x14ac:dyDescent="0.2">
      <c r="A15" s="9" t="s">
        <v>112</v>
      </c>
      <c r="B15" s="10">
        <f t="shared" si="0"/>
        <v>8.3333333333333329E-2</v>
      </c>
      <c r="C15" s="11">
        <f>COUNTIF(Póspercentuais!$BZ$3:$BZ$14,$A15)</f>
        <v>1</v>
      </c>
    </row>
    <row r="16" spans="1:5" x14ac:dyDescent="0.2">
      <c r="A16" s="9" t="s">
        <v>110</v>
      </c>
      <c r="B16" s="10">
        <f t="shared" si="0"/>
        <v>0.25</v>
      </c>
      <c r="C16" s="11">
        <f>COUNTIF(Póspercentuais!$BZ$3:$BZ$14,$A16)</f>
        <v>3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COUNTIF(Póspercentuais!$BZ$3:$BZ$14,$A17)</f>
        <v>0</v>
      </c>
    </row>
    <row r="18" spans="1:3" x14ac:dyDescent="0.2">
      <c r="A18" s="8" t="s">
        <v>219</v>
      </c>
      <c r="B18" s="12">
        <f>SUM(B11:B17)</f>
        <v>1</v>
      </c>
      <c r="C18" s="11">
        <f>SUM(C11:C17)</f>
        <v>12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29" t="str">
        <f>HLOOKUP(A1,Póspercentuais!$C$1:$DD$2,2,FALSE)</f>
        <v>Qual a sua opinião sobre a divulgação de atividades de pesquisa da UFPR- [Internamente]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COUNTIF(Póspercentuais!$CA$3:$CA$14,$A10)</f>
        <v>1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COUNTIF(Póspercentuais!$CA$3:$CA$14,$A11)</f>
        <v>5</v>
      </c>
    </row>
    <row r="12" spans="1:5" x14ac:dyDescent="0.2">
      <c r="A12" s="9" t="s">
        <v>106</v>
      </c>
      <c r="B12" s="10">
        <f t="shared" si="0"/>
        <v>0.5</v>
      </c>
      <c r="C12" s="11">
        <f>COUNTIF(Póspercentuais!$CA$3:$CA$14,$A12)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COUNTIF(Póspercentuais!$CA$3:$CA$14,$A13)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COUNTIF(Póspercentuais!$CA$3:$CA$14,$A14)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COUNTIF(Póspercentuais!$CA$3:$CA$14,$A15)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COUNTIF(Póspercentuais!$CA$3:$CA$14,$A16)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29" t="str">
        <f>HLOOKUP(A1,Póspercentuais!$C$1:$DD$2,2,FALSE)</f>
        <v>Qual a sua opinião sobre a divulgação de atividades de pesquisa da UFPR- [Fora da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COUNTIF(Póspercentuais!$CB$3:$CB$14,$A10)</f>
        <v>0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COUNTIF(Póspercentuais!$CB$3:$CB$14,$A11)</f>
        <v>4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COUNTIF(Póspercentuais!$CB$3:$CB$14,$A12)</f>
        <v>4</v>
      </c>
    </row>
    <row r="13" spans="1:5" x14ac:dyDescent="0.2">
      <c r="A13" s="9" t="s">
        <v>111</v>
      </c>
      <c r="B13" s="10">
        <f t="shared" si="0"/>
        <v>0.25</v>
      </c>
      <c r="C13" s="11">
        <f>COUNTIF(Póspercentuais!$CB$3:$CB$14,$A13)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COUNTIF(Póspercentuais!$CB$3:$CB$14,$A14)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COUNTIF(Póspercentuais!$CB$3:$CB$14,$A15)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COUNTIF(Póspercentuais!$CB$3:$CB$14,$A16)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COUNTIF(Póspercentuais!$CC$3:$CC$14,$A10)</f>
        <v>1</v>
      </c>
    </row>
    <row r="11" spans="1:5" x14ac:dyDescent="0.2">
      <c r="A11" s="9" t="s">
        <v>108</v>
      </c>
      <c r="B11" s="10">
        <f t="shared" ref="B11:B16" si="0">C11/$C$17</f>
        <v>0.83333333333333337</v>
      </c>
      <c r="C11" s="11">
        <f>COUNTIF(Póspercentuais!$CC$3:$CC$14,$A11)</f>
        <v>10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COUNTIF(Póspercentuais!$CC$3:$CC$14,$A12)</f>
        <v>0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COUNTIF(Póspercentuais!$CC$3:$CC$14,$A13)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COUNTIF(Póspercentuais!$CC$3:$CC$14,$A14)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COUNTIF(Póspercentuais!$CC$3:$CC$14,$A15)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COUNTIF(Póspercentuais!$CC$3:$CC$14,$A16)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COUNTIF(Póspercentuais!$CD$3:$CD$14,$A10)</f>
        <v>2</v>
      </c>
    </row>
    <row r="11" spans="1:5" x14ac:dyDescent="0.2">
      <c r="A11" s="9" t="s">
        <v>108</v>
      </c>
      <c r="B11" s="10">
        <f t="shared" ref="B11:B16" si="0">C11/$C$17</f>
        <v>0.75</v>
      </c>
      <c r="C11" s="11">
        <f>COUNTIF(Póspercentuais!$CD$3:$CD$14,$A11)</f>
        <v>9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COUNTIF(Póspercentuais!$CD$3:$CD$14,$A12)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COUNTIF(Póspercentuais!$CD$3:$CD$14,$A13)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COUNTIF(Póspercentuais!$CD$3:$CD$14,$A14)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COUNTIF(Póspercentuais!$CD$3:$CD$14,$A15)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COUNTIF(Póspercentuais!$CD$3:$CD$14,$A16)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COUNTIF(Póspercentuais!$CE$3:$CE$14,$A10)</f>
        <v>3</v>
      </c>
    </row>
    <row r="11" spans="1:5" x14ac:dyDescent="0.2">
      <c r="A11" s="9" t="s">
        <v>108</v>
      </c>
      <c r="B11" s="10">
        <f t="shared" ref="B11:B16" si="0">C11/$C$17</f>
        <v>0.66666666666666663</v>
      </c>
      <c r="C11" s="11">
        <f>COUNTIF(Póspercentuais!$CE$3:$CE$14,$A11)</f>
        <v>8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COUNTIF(Póspercentuais!$CE$3:$CE$14,$A12)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COUNTIF(Póspercentuais!$CE$3:$CE$14,$A13)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COUNTIF(Póspercentuais!$CE$3:$CE$14,$A14)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COUNTIF(Póspercentuais!$CE$3:$CE$14,$A15)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COUNTIF(Póspercentuais!$CE$3:$CE$14,$A16)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COUNTIF(Póspercentuais!$CF$3:$CF$14,$A10)</f>
        <v>4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COUNTIF(Póspercentuais!$CF$3:$CF$14,$A11)</f>
        <v>7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COUNTIF(Póspercentuais!$CF$3:$CF$14,$A12)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COUNTIF(Póspercentuais!$CF$3:$CF$14,$A13)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COUNTIF(Póspercentuais!$CF$3:$CF$14,$A14)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COUNTIF(Póspercentuais!$CF$3:$CF$14,$A15)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COUNTIF(Póspercentuais!$CF$3:$CF$14,$A16)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COUNTIF(Póspercentuais!$CG$3:$CG$14,$A10)</f>
        <v>1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COUNTIF(Póspercentuais!$CG$3:$CG$14,$A11)</f>
        <v>6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COUNTIF(Póspercentuais!$CG$3:$CG$14,$A12)</f>
        <v>3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COUNTIF(Póspercentuais!$CG$3:$CG$14,$A13)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COUNTIF(Póspercentuais!$CG$3:$CG$14,$A14)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COUNTIF(Póspercentuais!$CG$3:$CG$14,$A15)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COUNTIF(Póspercentuais!$CG$3:$CG$14,$A16)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29" t="str">
        <f>HLOOKUP(A1,Póspercentuais!$C$1:$DD$2,2,FALSE)</f>
        <v>Avalie a qualidade do site do programa de pós-graduação, considerando: [A estruturação (o layout é claro e intuitivo)]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COUNTIF(Póspercentuais!$CH$3:$CH$14,$A10)</f>
        <v>0</v>
      </c>
    </row>
    <row r="11" spans="1:5" x14ac:dyDescent="0.2">
      <c r="A11" s="9" t="s">
        <v>108</v>
      </c>
      <c r="B11" s="10">
        <f t="shared" ref="B11:B16" si="0">C11/$C$17</f>
        <v>0.66666666666666663</v>
      </c>
      <c r="C11" s="11">
        <f>COUNTIF(Póspercentuais!$CH$3:$CH$14,$A11)</f>
        <v>8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COUNTIF(Póspercentuais!$CH$3:$CH$14,$A12)</f>
        <v>3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COUNTIF(Póspercentuais!$CH$3:$CH$14,$A13)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COUNTIF(Póspercentuais!$CH$3:$CH$14,$A14)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COUNTIF(Póspercentuais!$CH$3:$CH$14,$A15)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COUNTIF(Póspercentuais!$CH$3:$CH$14,$A16)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29" t="str">
        <f>HLOOKUP(A1,Póspercentuais!$C$1:$DD$2,2,FALSE)</f>
        <v>Avalie a qualidade do site do programa de pós-graduação, considerando: [A responsividade (o acesso por smartphones está configurado adequadamente)]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COUNTIF(Póspercentuais!$CI$3:$CI$14,$A10)</f>
        <v>1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COUNTIF(Póspercentuais!$CI$3:$CI$14,$A11)</f>
        <v>6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COUNTIF(Póspercentuais!$CI$3:$CI$14,$A12)</f>
        <v>1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COUNTIF(Póspercentuais!$CI$3:$CI$14,$A13)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COUNTIF(Póspercentuais!$CI$3:$CI$14,$A14)</f>
        <v>0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COUNTIF(Póspercentuais!$CI$3:$CI$14,$A15)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COUNTIF(Póspercentuais!$CI$3:$CI$14,$A16)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29" t="str">
        <f>HLOOKUP(A1,Póspercentuais!$C$1:$DD$2,2,FALSE)</f>
        <v>Avalie a qualidade do site do programa de pós-graduação, considerando: [O acesso às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9" t="s">
        <v>107</v>
      </c>
      <c r="B9" s="10">
        <f>C9/$C$16</f>
        <v>8.3333333333333329E-2</v>
      </c>
      <c r="C9" s="11">
        <f>COUNTIF(Póspercentuais!$CJ$3:$CJ$14,$A9)</f>
        <v>1</v>
      </c>
    </row>
    <row r="10" spans="1:5" x14ac:dyDescent="0.2">
      <c r="A10" s="9" t="s">
        <v>108</v>
      </c>
      <c r="B10" s="10">
        <f t="shared" ref="B10:B15" si="0">C10/$C$16</f>
        <v>0.66666666666666663</v>
      </c>
      <c r="C10" s="11">
        <f>COUNTIF(Póspercentuais!$CJ$3:$CJ$14,$A10)</f>
        <v>8</v>
      </c>
    </row>
    <row r="11" spans="1:5" x14ac:dyDescent="0.2">
      <c r="A11" s="9" t="s">
        <v>106</v>
      </c>
      <c r="B11" s="10">
        <f t="shared" si="0"/>
        <v>0.25</v>
      </c>
      <c r="C11" s="11">
        <f>COUNTIF(Póspercentuais!$CJ$3:$CJ$14,$A11)</f>
        <v>3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COUNTIF(Póspercentuais!$CJ$3:$CJ$14,$A12)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COUNTIF(Póspercentuais!$CJ$3:$CJ$14,$A13)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COUNTIF(Póspercentuais!$CJ$3:$CJ$14,$A14)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COUNTIF(Póspercentuais!$CJ$3:$CJ$14,$A15)</f>
        <v>0</v>
      </c>
    </row>
    <row r="16" spans="1:5" x14ac:dyDescent="0.2">
      <c r="A16" s="8" t="s">
        <v>219</v>
      </c>
      <c r="B16" s="12">
        <f>SUM(B9:B15)</f>
        <v>1</v>
      </c>
      <c r="C16" s="11">
        <f>SUM(C9:C15)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29" t="str">
        <f>HLOOKUP(A1,Póspercentuais!$C$1:$DD$2,2,FALSE)</f>
        <v>Avalie a qualidade do site do programa de pós-graduação, considerando: [A pertinência e relevância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9" t="s">
        <v>107</v>
      </c>
      <c r="B9" s="10">
        <f>C9/$C$16</f>
        <v>0</v>
      </c>
      <c r="C9" s="11">
        <f>COUNTIF(Póspercentuais!$CK$3:$CK$14,$A9)</f>
        <v>0</v>
      </c>
    </row>
    <row r="10" spans="1:5" x14ac:dyDescent="0.2">
      <c r="A10" s="9" t="s">
        <v>108</v>
      </c>
      <c r="B10" s="10">
        <f t="shared" ref="B10:B15" si="0">C10/$C$16</f>
        <v>0.83333333333333337</v>
      </c>
      <c r="C10" s="11">
        <f>COUNTIF(Póspercentuais!$CK$3:$CK$14,$A10)</f>
        <v>10</v>
      </c>
    </row>
    <row r="11" spans="1:5" x14ac:dyDescent="0.2">
      <c r="A11" s="9" t="s">
        <v>106</v>
      </c>
      <c r="B11" s="10">
        <f t="shared" si="0"/>
        <v>8.3333333333333329E-2</v>
      </c>
      <c r="C11" s="11">
        <f>COUNTIF(Póspercentuais!$CK$3:$CK$14,$A11)</f>
        <v>1</v>
      </c>
    </row>
    <row r="12" spans="1:5" x14ac:dyDescent="0.2">
      <c r="A12" s="9" t="s">
        <v>111</v>
      </c>
      <c r="B12" s="10">
        <f t="shared" si="0"/>
        <v>8.3333333333333329E-2</v>
      </c>
      <c r="C12" s="11">
        <f>COUNTIF(Póspercentuais!$CK$3:$CK$14,$A12)</f>
        <v>1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COUNTIF(Póspercentuais!$CK$3:$CK$14,$A13)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COUNTIF(Póspercentuais!$CK$3:$CK$14,$A14)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COUNTIF(Póspercentuais!$CK$3:$CK$14,$A15)</f>
        <v>0</v>
      </c>
    </row>
    <row r="16" spans="1:5" x14ac:dyDescent="0.2">
      <c r="A16" s="8" t="s">
        <v>219</v>
      </c>
      <c r="B16" s="12">
        <f>SUM(B9:B15)</f>
        <v>1</v>
      </c>
      <c r="C16" s="11">
        <f>SUM(C9:C15)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29" t="str">
        <f>HLOOKUP(A1,Póspercentuais!$C$1:$DD$2,2,FALSE)</f>
        <v>Avalie a qualidade do site do programa de pós-graduação, considerando: [A atualização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COUNTIF(Póspercentuais!$CL$3:$CL$14,$A10)</f>
        <v>0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COUNTIF(Póspercentuais!$CL$3:$CL$14,$A11)</f>
        <v>6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COUNTIF(Póspercentuais!$CL$3:$CL$14,$A12)</f>
        <v>4</v>
      </c>
    </row>
    <row r="13" spans="1:5" x14ac:dyDescent="0.2">
      <c r="A13" s="9" t="s">
        <v>111</v>
      </c>
      <c r="B13" s="10">
        <f t="shared" si="0"/>
        <v>8.3333333333333329E-2</v>
      </c>
      <c r="C13" s="11">
        <f>COUNTIF(Póspercentuais!$CL$3:$CL$14,$A13)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COUNTIF(Póspercentuais!$CL$3:$CL$14,$A14)</f>
        <v>0</v>
      </c>
    </row>
    <row r="15" spans="1:5" x14ac:dyDescent="0.2">
      <c r="A15" s="9" t="s">
        <v>110</v>
      </c>
      <c r="B15" s="10">
        <f t="shared" si="0"/>
        <v>8.3333333333333329E-2</v>
      </c>
      <c r="C15" s="11">
        <f>COUNTIF(Póspercentuais!$CL$3:$CL$14,$A15)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COUNTIF(Póspercentuais!$CL$3:$CL$14,$A16)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29" t="str">
        <f>HLOOKUP(A1,Póspercentuais!$C$1:$DD$2,2,FALSE)</f>
        <v>Avalie o funcionamento do Sistema de Gestão Acadêmica - SIGA: [Acesso]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COUNTIF(Póspercentuais!$CM$3:$CM$14,$A10)</f>
        <v>4</v>
      </c>
    </row>
    <row r="11" spans="1:5" x14ac:dyDescent="0.2">
      <c r="A11" s="9" t="s">
        <v>108</v>
      </c>
      <c r="B11" s="10">
        <f t="shared" ref="B11:B16" si="0">C11/$C$17</f>
        <v>0.66666666666666663</v>
      </c>
      <c r="C11" s="11">
        <f>COUNTIF(Póspercentuais!$CM$3:$CM$14,$A11)</f>
        <v>8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COUNTIF(Póspercentuais!$CM$3:$CM$14,$A12)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COUNTIF(Póspercentuais!$CM$3:$CM$14,$A13)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COUNTIF(Póspercentuais!$CM$3:$CM$14,$A14)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COUNTIF(Póspercentuais!$CM$3:$CM$14,$A15)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COUNTIF(Póspercentuais!$CM$3:$CM$14,$A16)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29" t="str">
        <f>HLOOKUP(A1,Póspercentuais!$C$1:$DD$2,2,FALSE)</f>
        <v>Avalie o funcionamento do Sistema de Gestão Acadêmica - SIGA: [Informações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COUNTIF(Póspercentuais!$CN$3:$CN$14,$A10)</f>
        <v>3</v>
      </c>
    </row>
    <row r="11" spans="1:5" x14ac:dyDescent="0.2">
      <c r="A11" s="9" t="s">
        <v>108</v>
      </c>
      <c r="B11" s="10">
        <f t="shared" ref="B11:B16" si="0">C11/$C$17</f>
        <v>0.66666666666666663</v>
      </c>
      <c r="C11" s="11">
        <f>COUNTIF(Póspercentuais!$CN$3:$CN$14,$A11)</f>
        <v>8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COUNTIF(Póspercentuais!$CN$3:$CN$14,$A12)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COUNTIF(Póspercentuais!$CN$3:$CN$14,$A13)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COUNTIF(Póspercentuais!$CN$3:$CN$14,$A14)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COUNTIF(Póspercentuais!$CN$3:$CN$14,$A15)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COUNTIF(Póspercentuais!$CN$3:$CN$14,$A16)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29" t="str">
        <f>HLOOKUP(A1,Póspercentuais!$C$1:$DD$2,2,FALSE)</f>
        <v>Avalie o funcionamento do Sistema de Gestão Acadêmica - SIGA: [Facilidade de inserir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218</v>
      </c>
      <c r="B8" s="28"/>
      <c r="C8" s="28"/>
    </row>
    <row r="9" spans="1:5" x14ac:dyDescent="0.2">
      <c r="A9" s="9" t="s">
        <v>107</v>
      </c>
      <c r="B9" s="10">
        <f>C9/$C$16</f>
        <v>0.16666666666666666</v>
      </c>
      <c r="C9" s="11">
        <f>COUNTIF(Póspercentuais!$CO$3:$CO$14,$A9)</f>
        <v>2</v>
      </c>
    </row>
    <row r="10" spans="1:5" x14ac:dyDescent="0.2">
      <c r="A10" s="9" t="s">
        <v>108</v>
      </c>
      <c r="B10" s="10">
        <f t="shared" ref="B10:B15" si="0">C10/$C$16</f>
        <v>0.75</v>
      </c>
      <c r="C10" s="11">
        <f>COUNTIF(Póspercentuais!$CO$3:$CO$14,$A10)</f>
        <v>9</v>
      </c>
    </row>
    <row r="11" spans="1:5" x14ac:dyDescent="0.2">
      <c r="A11" s="9" t="s">
        <v>106</v>
      </c>
      <c r="B11" s="10">
        <f t="shared" si="0"/>
        <v>0</v>
      </c>
      <c r="C11" s="11">
        <f>COUNTIF(Póspercentuais!$CO$3:$CO$14,$A11)</f>
        <v>0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COUNTIF(Póspercentuais!$CO$3:$CO$14,$A12)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COUNTIF(Póspercentuais!$CO$3:$CO$14,$A13)</f>
        <v>0</v>
      </c>
    </row>
    <row r="14" spans="1:5" x14ac:dyDescent="0.2">
      <c r="A14" s="9" t="s">
        <v>110</v>
      </c>
      <c r="B14" s="10">
        <f t="shared" si="0"/>
        <v>8.3333333333333329E-2</v>
      </c>
      <c r="C14" s="11">
        <f>COUNTIF(Póspercentuais!$CO$3:$CO$14,$A14)</f>
        <v>1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COUNTIF(Póspercentuais!$CO$3:$CO$14,$A15)</f>
        <v>0</v>
      </c>
    </row>
    <row r="16" spans="1:5" x14ac:dyDescent="0.2">
      <c r="A16" s="8" t="s">
        <v>219</v>
      </c>
      <c r="B16" s="12">
        <f>SUM(B9:B15)</f>
        <v>1</v>
      </c>
      <c r="C16" s="11">
        <f>SUM(C9:C15)</f>
        <v>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29" t="str">
        <f>HLOOKUP(A1,Póspercentuais!$C$1:$DD$2,2,FALSE)</f>
        <v>Avalie o funcionamento do Sistema de Gestão Acadêmica - SIGA: [Facilidade de extrair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COUNTIF(Póspercentuais!$CP$3:$CP$14,$A10)</f>
        <v>3</v>
      </c>
    </row>
    <row r="11" spans="1:5" x14ac:dyDescent="0.2">
      <c r="A11" s="9" t="s">
        <v>108</v>
      </c>
      <c r="B11" s="10">
        <f t="shared" ref="B11:B16" si="0">C11/$C$17</f>
        <v>0.75</v>
      </c>
      <c r="C11" s="11">
        <f>COUNTIF(Póspercentuais!$CP$3:$CP$14,$A11)</f>
        <v>9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COUNTIF(Póspercentuais!$CP$3:$CP$14,$A12)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COUNTIF(Póspercentuais!$CP$3:$CP$14,$A13)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COUNTIF(Póspercentuais!$CP$3:$CP$14,$A14)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COUNTIF(Póspercentuais!$CP$3:$CP$14,$A15)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COUNTIF(Póspercentuais!$CP$3:$CP$14,$A16)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29" t="str">
        <f>HLOOKUP(A1,Póspercentuais!$C$1:$DD$2,2,FALSE)</f>
        <v>Avalie o funcionamento do Sistema de Gestão Acadêmica - SIGA: [Celeridade Administrativa]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COUNTIF(Póspercentuais!$CQ$3:$CQ$14,$A10)</f>
        <v>1</v>
      </c>
    </row>
    <row r="11" spans="1:5" x14ac:dyDescent="0.2">
      <c r="A11" s="9" t="s">
        <v>108</v>
      </c>
      <c r="B11" s="10">
        <f t="shared" ref="B11:B16" si="0">C11/$C$17</f>
        <v>0.66666666666666663</v>
      </c>
      <c r="C11" s="11">
        <f>COUNTIF(Póspercentuais!$CQ$3:$CQ$14,$A11)</f>
        <v>8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COUNTIF(Póspercentuais!$CQ$3:$CQ$14,$A12)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COUNTIF(Póspercentuais!$CQ$3:$CQ$14,$A13)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COUNTIF(Póspercentuais!$CQ$3:$CQ$14,$A14)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COUNTIF(Póspercentuais!$CQ$3:$CQ$14,$A15)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COUNTIF(Póspercentuais!$CQ$3:$CQ$14,$A16)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29" t="str">
        <f>HLOOKUP(A1,Póspercentuais!$C$1:$DD$2,2,FALSE)</f>
        <v>Avalie o funcionamento do Sistema de Gestão Acadêmica - SIGA: [Confiabilidade]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COUNTIF(Póspercentuais!$CR$3:$CR$14,$A10)</f>
        <v>3</v>
      </c>
    </row>
    <row r="11" spans="1:5" x14ac:dyDescent="0.2">
      <c r="A11" s="9" t="s">
        <v>108</v>
      </c>
      <c r="B11" s="10">
        <f t="shared" ref="B11:B16" si="0">C11/$C$17</f>
        <v>0.75</v>
      </c>
      <c r="C11" s="11">
        <f>COUNTIF(Póspercentuais!$CR$3:$CR$14,$A11)</f>
        <v>9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COUNTIF(Póspercentuais!$CR$3:$CR$14,$A12)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COUNTIF(Póspercentuais!$CR$3:$CR$14,$A13)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COUNTIF(Póspercentuais!$CR$3:$CR$14,$A14)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COUNTIF(Póspercentuais!$CR$3:$CR$14,$A15)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COUNTIF(Póspercentuais!$CR$3:$CR$14,$A16)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29" t="str">
        <f>HLOOKUP(A1,Póspercentuais!$C$1:$DD$2,2,FALSE)</f>
        <v>Observe os temas e avalie os serviços da PRPPG (antes e/ou durante o período da pandemia): [Atendimento]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COUNTIF(Póspercentuais!$CS$3:$CS$14,$A10)</f>
        <v>1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COUNTIF(Póspercentuais!$CS$3:$CS$14,$A11)</f>
        <v>6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COUNTIF(Póspercentuais!$CS$3:$CS$14,$A12)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COUNTIF(Póspercentuais!$CS$3:$CS$14,$A13)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COUNTIF(Póspercentuais!$CS$3:$CS$14,$A14)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COUNTIF(Póspercentuais!$CS$3:$CS$14,$A15)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COUNTIF(Póspercentuais!$CS$3:$CS$14,$A16)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29" t="str">
        <f>HLOOKUP(A1,Póspercentuais!$C$1:$DD$2,2,FALSE)</f>
        <v>Observe os temas e avalie os serviços da PRPPG (antes e/ou durante o período da pandemia): [Acesso à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218</v>
      </c>
      <c r="B10" s="28"/>
      <c r="C10" s="28"/>
    </row>
    <row r="11" spans="1:5" x14ac:dyDescent="0.2">
      <c r="A11" s="9" t="s">
        <v>107</v>
      </c>
      <c r="B11" s="10">
        <f>C11/$C$18</f>
        <v>8.3333333333333329E-2</v>
      </c>
      <c r="C11" s="11">
        <f>COUNTIF(Póspercentuais!$CT$3:$CT$14,$A11)</f>
        <v>1</v>
      </c>
    </row>
    <row r="12" spans="1:5" x14ac:dyDescent="0.2">
      <c r="A12" s="9" t="s">
        <v>108</v>
      </c>
      <c r="B12" s="10">
        <f t="shared" ref="B12:B17" si="0">C12/$C$18</f>
        <v>0.66666666666666663</v>
      </c>
      <c r="C12" s="11">
        <f>COUNTIF(Póspercentuais!$CT$3:$CT$14,$A12)</f>
        <v>8</v>
      </c>
    </row>
    <row r="13" spans="1:5" x14ac:dyDescent="0.2">
      <c r="A13" s="9" t="s">
        <v>106</v>
      </c>
      <c r="B13" s="10">
        <f t="shared" si="0"/>
        <v>8.3333333333333329E-2</v>
      </c>
      <c r="C13" s="11">
        <f>COUNTIF(Póspercentuais!$CT$3:$CT$14,$A13)</f>
        <v>1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COUNTIF(Póspercentuais!$CT$3:$CT$14,$A14)</f>
        <v>0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COUNTIF(Póspercentuais!$CT$3:$CT$14,$A15)</f>
        <v>0</v>
      </c>
    </row>
    <row r="16" spans="1:5" x14ac:dyDescent="0.2">
      <c r="A16" s="9" t="s">
        <v>110</v>
      </c>
      <c r="B16" s="10">
        <f t="shared" si="0"/>
        <v>0.16666666666666666</v>
      </c>
      <c r="C16" s="11">
        <f>COUNTIF(Póspercentuais!$CT$3:$CT$14,$A16)</f>
        <v>2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COUNTIF(Póspercentuais!$CT$3:$CT$14,$A17)</f>
        <v>0</v>
      </c>
    </row>
    <row r="18" spans="1:3" x14ac:dyDescent="0.2">
      <c r="A18" s="8" t="s">
        <v>219</v>
      </c>
      <c r="B18" s="12">
        <f>SUM(B11:B17)</f>
        <v>1</v>
      </c>
      <c r="C18" s="11">
        <f>SUM(C11:C17)</f>
        <v>12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29" t="str">
        <f>HLOOKUP(A1,Póspercentuais!$C$1:$DD$2,2,FALSE)</f>
        <v>Observe os temas e avalie os serviços da PRPPG (antes e/ou durante o período da pandemia): [Divulgação da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COUNTIF(Póspercentuais!$CU$3:$CU$14,$A10)</f>
        <v>1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COUNTIF(Póspercentuais!$CU$3:$CU$14,$A11)</f>
        <v>7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COUNTIF(Póspercentuais!$CU$3:$CU$14,$A12)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COUNTIF(Póspercentuais!$CU$3:$CU$14,$A13)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COUNTIF(Póspercentuais!$CU$3:$CU$14,$A14)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COUNTIF(Póspercentuais!$CU$3:$CU$14,$A15)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COUNTIF(Póspercentuais!$CU$3:$CU$14,$A16)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29" t="str">
        <f>HLOOKUP(A1,Póspercentuais!$C$1:$DD$2,2,FALSE)</f>
        <v>Observe os temas e avalie os serviços da PRPPG (antes e/ou durante o período da pandemia): [Qualidade do site da PRPPG]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COUNTIF(Póspercentuais!$CV$3:$CV$14,$A10)</f>
        <v>0</v>
      </c>
    </row>
    <row r="11" spans="1:5" x14ac:dyDescent="0.2">
      <c r="A11" s="9" t="s">
        <v>108</v>
      </c>
      <c r="B11" s="10">
        <f t="shared" ref="B11:B16" si="0">C11/$C$17</f>
        <v>0.58333333333333337</v>
      </c>
      <c r="C11" s="11">
        <f>COUNTIF(Póspercentuais!$CV$3:$CV$14,$A11)</f>
        <v>7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COUNTIF(Póspercentuais!$CV$3:$CV$14,$A12)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COUNTIF(Póspercentuais!$CV$3:$CV$14,$A13)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COUNTIF(Póspercentuais!$CV$3:$CV$14,$A14)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COUNTIF(Póspercentuais!$CV$3:$CV$14,$A15)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COUNTIF(Póspercentuais!$CV$3:$CV$14,$A16)</f>
        <v>0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COUNTIF(Póspercentuais!$CW$3:$CW$14,$A10)</f>
        <v>0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COUNTIF(Póspercentuais!$CW$3:$CW$14,$A11)</f>
        <v>5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COUNTIF(Póspercentuais!$CW$3:$CW$14,$A12)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COUNTIF(Póspercentuais!$CW$3:$CW$14,$A13)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COUNTIF(Póspercentuais!$CW$3:$CW$14,$A14)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COUNTIF(Póspercentuais!$CW$3:$CW$14,$A15)</f>
        <v>4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COUNTIF(Póspercentuais!$CW$3:$CW$14,$A16)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 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218</v>
      </c>
      <c r="B10" s="28"/>
      <c r="C10" s="28"/>
    </row>
    <row r="11" spans="1:5" x14ac:dyDescent="0.2">
      <c r="A11" s="9" t="s">
        <v>107</v>
      </c>
      <c r="B11" s="10">
        <f>C11/$C$18</f>
        <v>0</v>
      </c>
      <c r="C11" s="11">
        <f>COUNTIF(Póspercentuais!$CX$3:$CX$14,$A11)</f>
        <v>0</v>
      </c>
    </row>
    <row r="12" spans="1:5" x14ac:dyDescent="0.2">
      <c r="A12" s="9" t="s">
        <v>108</v>
      </c>
      <c r="B12" s="10">
        <f t="shared" ref="B12:B17" si="0">C12/$C$18</f>
        <v>0.25</v>
      </c>
      <c r="C12" s="11">
        <f>COUNTIF(Póspercentuais!$CX$3:$CX$14,$A12)</f>
        <v>3</v>
      </c>
    </row>
    <row r="13" spans="1:5" x14ac:dyDescent="0.2">
      <c r="A13" s="9" t="s">
        <v>106</v>
      </c>
      <c r="B13" s="10">
        <f t="shared" si="0"/>
        <v>8.3333333333333329E-2</v>
      </c>
      <c r="C13" s="11">
        <f>COUNTIF(Póspercentuais!$CX$3:$CX$14,$A13)</f>
        <v>1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COUNTIF(Póspercentuais!$CX$3:$CX$14,$A14)</f>
        <v>0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COUNTIF(Póspercentuais!$CX$3:$CX$14,$A15)</f>
        <v>0</v>
      </c>
    </row>
    <row r="16" spans="1:5" x14ac:dyDescent="0.2">
      <c r="A16" s="9" t="s">
        <v>110</v>
      </c>
      <c r="B16" s="10">
        <f t="shared" si="0"/>
        <v>0.58333333333333337</v>
      </c>
      <c r="C16" s="11">
        <f>COUNTIF(Póspercentuais!$CX$3:$CX$14,$A16)</f>
        <v>7</v>
      </c>
    </row>
    <row r="17" spans="1:3" x14ac:dyDescent="0.2">
      <c r="A17" s="9" t="s">
        <v>109</v>
      </c>
      <c r="B17" s="10">
        <f t="shared" si="0"/>
        <v>8.3333333333333329E-2</v>
      </c>
      <c r="C17" s="11">
        <f>COUNTIF(Póspercentuais!$CX$3:$CX$14,$A17)</f>
        <v>1</v>
      </c>
    </row>
    <row r="18" spans="1:3" x14ac:dyDescent="0.2">
      <c r="A18" s="8" t="s">
        <v>219</v>
      </c>
      <c r="B18" s="12">
        <f>SUM(B11:B17)</f>
        <v>1</v>
      </c>
      <c r="C18" s="11">
        <f>SUM(C11:C17)</f>
        <v>12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aos serviços]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COUNTIF(Póspercentuais!$CY$3:$CY$14,$A10)</f>
        <v>1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COUNTIF(Póspercentuais!$CY$3:$CY$14,$A11)</f>
        <v>5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COUNTIF(Póspercentuais!$CY$3:$CY$14,$A12)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COUNTIF(Póspercentuais!$CY$3:$CY$14,$A13)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COUNTIF(Póspercentuais!$CY$3:$CY$14,$A14)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COUNTIF(Póspercentuais!$CY$3:$CY$14,$A15)</f>
        <v>4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COUNTIF(Póspercentuais!$CY$3:$CY$14,$A16)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a portais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COUNTIF(Póspercentuais!$CZ$3:$CZ$14,$A10)</f>
        <v>2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COUNTIF(Póspercentuais!$CZ$3:$CZ$14,$A11)</f>
        <v>5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COUNTIF(Póspercentuais!$CZ$3:$CZ$14,$A12)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COUNTIF(Póspercentuais!$CZ$3:$CZ$14,$A13)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COUNTIF(Póspercentuais!$CZ$3:$CZ$14,$A14)</f>
        <v>0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COUNTIF(Póspercentuais!$CZ$3:$CZ$14,$A15)</f>
        <v>3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COUNTIF(Póspercentuais!$CZ$3:$CZ$14,$A16)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COUNTIF(Póspercentuais!$DA$3:$DA$14,$A10)</f>
        <v>1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COUNTIF(Póspercentuais!$DA$3:$DA$14,$A11)</f>
        <v>2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COUNTIF(Póspercentuais!$DA$3:$DA$14,$A12)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COUNTIF(Póspercentuais!$DA$3:$DA$14,$A13)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COUNTIF(Póspercentuais!$DA$3:$DA$14,$A14)</f>
        <v>0</v>
      </c>
    </row>
    <row r="15" spans="1:5" x14ac:dyDescent="0.2">
      <c r="A15" s="9" t="s">
        <v>110</v>
      </c>
      <c r="B15" s="10">
        <f t="shared" si="0"/>
        <v>0.5</v>
      </c>
      <c r="C15" s="11">
        <f>COUNTIF(Póspercentuais!$DA$3:$DA$14,$A15)</f>
        <v>6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COUNTIF(Póspercentuais!$DA$3:$DA$14,$A16)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218</v>
      </c>
      <c r="B9" s="28"/>
      <c r="C9" s="28"/>
    </row>
    <row r="10" spans="1:5" x14ac:dyDescent="0.2">
      <c r="A10" s="9" t="s">
        <v>107</v>
      </c>
      <c r="B10" s="10">
        <f>C10/$C$17</f>
        <v>8.3333333333333329E-2</v>
      </c>
      <c r="C10" s="11">
        <f>COUNTIF(Póspercentuais!$DB$3:$DB$14,$A10)</f>
        <v>1</v>
      </c>
    </row>
    <row r="11" spans="1:5" x14ac:dyDescent="0.2">
      <c r="A11" s="9" t="s">
        <v>108</v>
      </c>
      <c r="B11" s="10">
        <f t="shared" ref="B11:B16" si="0">C11/$C$17</f>
        <v>0.41666666666666669</v>
      </c>
      <c r="C11" s="11">
        <f>COUNTIF(Póspercentuais!$DB$3:$DB$14,$A11)</f>
        <v>5</v>
      </c>
    </row>
    <row r="12" spans="1:5" x14ac:dyDescent="0.2">
      <c r="A12" s="9" t="s">
        <v>106</v>
      </c>
      <c r="B12" s="10">
        <f t="shared" si="0"/>
        <v>8.3333333333333329E-2</v>
      </c>
      <c r="C12" s="11">
        <f>COUNTIF(Póspercentuais!$DB$3:$DB$14,$A12)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COUNTIF(Póspercentuais!$DB$3:$DB$14,$A13)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COUNTIF(Póspercentuais!$DB$3:$DB$14,$A14)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COUNTIF(Póspercentuais!$DB$3:$DB$14,$A15)</f>
        <v>4</v>
      </c>
    </row>
    <row r="16" spans="1:5" x14ac:dyDescent="0.2">
      <c r="A16" s="9" t="s">
        <v>109</v>
      </c>
      <c r="B16" s="10">
        <f t="shared" si="0"/>
        <v>8.3333333333333329E-2</v>
      </c>
      <c r="C16" s="11">
        <f>COUNTIF(Póspercentuais!$DB$3:$DB$14,$A16)</f>
        <v>1</v>
      </c>
    </row>
    <row r="17" spans="1:3" x14ac:dyDescent="0.2">
      <c r="A17" s="8" t="s">
        <v>219</v>
      </c>
      <c r="B17" s="12">
        <f>SUM(B10:B16)</f>
        <v>1</v>
      </c>
      <c r="C17" s="11">
        <f>SUM(C10:C16)</f>
        <v>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107</vt:i4>
      </vt:variant>
    </vt:vector>
  </HeadingPairs>
  <TitlesOfParts>
    <vt:vector size="107" baseType="lpstr">
      <vt:lpstr>Póspercentuais</vt:lpstr>
      <vt:lpstr>Programas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Rafael Yudi Miyake</cp:lastModifiedBy>
  <dcterms:created xsi:type="dcterms:W3CDTF">2020-12-19T23:38:52Z</dcterms:created>
  <dcterms:modified xsi:type="dcterms:W3CDTF">2021-02-08T18:33:08Z</dcterms:modified>
</cp:coreProperties>
</file>