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https://ufprbr0-my.sharepoint.com/personal/cpa_ufpr_br/Documents/RESULTADOS UFPR 2020/Servidores UFPR/HUMANAS/PESQUISA SERVIDORES/"/>
    </mc:Choice>
  </mc:AlternateContent>
  <xr:revisionPtr revIDLastSave="1" documentId="8_{4665C8CC-3A8A-42FB-BE1C-CB942FAE500C}" xr6:coauthVersionLast="46" xr6:coauthVersionMax="46" xr10:uidLastSave="{6467E5C1-B1F0-4E24-9CB1-89DF6CD54FC6}"/>
  <bookViews>
    <workbookView xWindow="-120" yWindow="-120" windowWidth="20730" windowHeight="11160" tabRatio="865" xr2:uid="{00000000-000D-0000-FFFF-FFFF00000000}"/>
  </bookViews>
  <sheets>
    <sheet name="PERCENTUAIS" sheetId="1" r:id="rId1"/>
    <sheet name="Q1" sheetId="50" r:id="rId2"/>
    <sheet name="Q2" sheetId="51" r:id="rId3"/>
    <sheet name="Q3" sheetId="52" r:id="rId4"/>
    <sheet name="Q4" sheetId="53" r:id="rId5"/>
    <sheet name="Q5" sheetId="54" r:id="rId6"/>
    <sheet name="Q6" sheetId="55" r:id="rId7"/>
    <sheet name="Q7" sheetId="56" r:id="rId8"/>
    <sheet name="Q8" sheetId="57" r:id="rId9"/>
    <sheet name="Q9" sheetId="58" r:id="rId10"/>
    <sheet name="Q10" sheetId="59" r:id="rId11"/>
    <sheet name="Q11" sheetId="60" r:id="rId12"/>
    <sheet name="Q12" sheetId="61" r:id="rId13"/>
    <sheet name="Q13" sheetId="62" r:id="rId14"/>
    <sheet name="Q14" sheetId="49" r:id="rId15"/>
    <sheet name="Q15" sheetId="63" r:id="rId16"/>
    <sheet name="Q16" sheetId="64" r:id="rId17"/>
    <sheet name="Q17" sheetId="65" r:id="rId18"/>
    <sheet name="Q18" sheetId="66" r:id="rId19"/>
    <sheet name="Q19" sheetId="67" r:id="rId20"/>
    <sheet name="Q20" sheetId="68" r:id="rId21"/>
    <sheet name="Q21" sheetId="70" r:id="rId22"/>
    <sheet name="Q22" sheetId="71" r:id="rId23"/>
    <sheet name="Q23" sheetId="72" r:id="rId24"/>
    <sheet name="Q24" sheetId="73" r:id="rId25"/>
    <sheet name="Q25" sheetId="74" r:id="rId26"/>
    <sheet name="Q26" sheetId="75" r:id="rId27"/>
    <sheet name="Q27" sheetId="76" r:id="rId28"/>
    <sheet name="Q28" sheetId="77" r:id="rId29"/>
    <sheet name="Q29" sheetId="78" r:id="rId30"/>
    <sheet name="Q30" sheetId="79" r:id="rId31"/>
    <sheet name="Q31" sheetId="80" r:id="rId32"/>
    <sheet name="Q32" sheetId="81" r:id="rId33"/>
    <sheet name="Q33" sheetId="82" r:id="rId34"/>
    <sheet name="Q34" sheetId="83" r:id="rId35"/>
    <sheet name="Q35-40" sheetId="84" r:id="rId36"/>
    <sheet name="Q41" sheetId="87" r:id="rId37"/>
    <sheet name="Q42" sheetId="88" r:id="rId38"/>
    <sheet name="Q43" sheetId="89" r:id="rId39"/>
    <sheet name="Q44" sheetId="90" r:id="rId40"/>
    <sheet name="Q45" sheetId="91" r:id="rId41"/>
  </sheets>
  <definedNames>
    <definedName name="_xlnm._FilterDatabase" localSheetId="0" hidden="1">PERCENTUAIS!$A$2:$AV$90</definedName>
  </definedNames>
  <calcPr calcId="191028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0" i="91" l="1"/>
  <c r="F10" i="91"/>
  <c r="G10" i="91"/>
  <c r="H10" i="91"/>
  <c r="E11" i="91"/>
  <c r="F11" i="91"/>
  <c r="G11" i="91"/>
  <c r="H11" i="91"/>
  <c r="E12" i="91"/>
  <c r="F12" i="91"/>
  <c r="G12" i="91"/>
  <c r="H12" i="91"/>
  <c r="E13" i="91"/>
  <c r="F13" i="91"/>
  <c r="G13" i="91"/>
  <c r="H13" i="91"/>
  <c r="H9" i="91"/>
  <c r="G9" i="91"/>
  <c r="F9" i="91"/>
  <c r="E9" i="91"/>
  <c r="A1" i="91"/>
  <c r="A2" i="91" s="1"/>
  <c r="E10" i="90"/>
  <c r="F10" i="90"/>
  <c r="G10" i="90"/>
  <c r="H10" i="90"/>
  <c r="E11" i="90"/>
  <c r="F11" i="90"/>
  <c r="G11" i="90"/>
  <c r="H11" i="90"/>
  <c r="E12" i="90"/>
  <c r="F12" i="90"/>
  <c r="G12" i="90"/>
  <c r="H12" i="90"/>
  <c r="E13" i="90"/>
  <c r="F13" i="90"/>
  <c r="G13" i="90"/>
  <c r="H13" i="90"/>
  <c r="H9" i="90"/>
  <c r="G9" i="90"/>
  <c r="F9" i="90"/>
  <c r="E9" i="90"/>
  <c r="A1" i="90"/>
  <c r="A2" i="90" s="1"/>
  <c r="E10" i="89"/>
  <c r="F10" i="89"/>
  <c r="G10" i="89"/>
  <c r="H10" i="89"/>
  <c r="E11" i="89"/>
  <c r="F11" i="89"/>
  <c r="G11" i="89"/>
  <c r="H11" i="89"/>
  <c r="E12" i="89"/>
  <c r="F12" i="89"/>
  <c r="G12" i="89"/>
  <c r="H12" i="89"/>
  <c r="E13" i="89"/>
  <c r="F13" i="89"/>
  <c r="G13" i="89"/>
  <c r="H13" i="89"/>
  <c r="H9" i="89"/>
  <c r="G9" i="89"/>
  <c r="F9" i="89"/>
  <c r="E9" i="89"/>
  <c r="A1" i="89"/>
  <c r="A2" i="89" s="1"/>
  <c r="E10" i="88"/>
  <c r="F10" i="88"/>
  <c r="G10" i="88"/>
  <c r="H10" i="88"/>
  <c r="E11" i="88"/>
  <c r="F11" i="88"/>
  <c r="G11" i="88"/>
  <c r="H11" i="88"/>
  <c r="E12" i="88"/>
  <c r="F12" i="88"/>
  <c r="G12" i="88"/>
  <c r="H12" i="88"/>
  <c r="E13" i="88"/>
  <c r="F13" i="88"/>
  <c r="G13" i="88"/>
  <c r="H13" i="88"/>
  <c r="H9" i="88"/>
  <c r="G9" i="88"/>
  <c r="F9" i="88"/>
  <c r="E9" i="88"/>
  <c r="A1" i="88"/>
  <c r="A2" i="88" s="1"/>
  <c r="H10" i="87"/>
  <c r="H11" i="87"/>
  <c r="H12" i="87"/>
  <c r="H13" i="87"/>
  <c r="H9" i="87"/>
  <c r="E10" i="87"/>
  <c r="F10" i="87"/>
  <c r="G10" i="87"/>
  <c r="E11" i="87"/>
  <c r="F11" i="87"/>
  <c r="G11" i="87"/>
  <c r="E12" i="87"/>
  <c r="F12" i="87"/>
  <c r="G12" i="87"/>
  <c r="E13" i="87"/>
  <c r="F13" i="87"/>
  <c r="G13" i="87"/>
  <c r="G9" i="87"/>
  <c r="F9" i="87"/>
  <c r="E9" i="87"/>
  <c r="A1" i="87"/>
  <c r="A2" i="87" s="1"/>
  <c r="F26" i="84"/>
  <c r="G26" i="84"/>
  <c r="H26" i="84"/>
  <c r="I26" i="84"/>
  <c r="I25" i="84"/>
  <c r="H25" i="84"/>
  <c r="G25" i="84"/>
  <c r="F25" i="84"/>
  <c r="F22" i="84"/>
  <c r="G22" i="84"/>
  <c r="H22" i="84"/>
  <c r="I22" i="84"/>
  <c r="I21" i="84"/>
  <c r="H21" i="84"/>
  <c r="G21" i="84"/>
  <c r="F21" i="84"/>
  <c r="F18" i="84"/>
  <c r="G18" i="84"/>
  <c r="H18" i="84"/>
  <c r="I18" i="84"/>
  <c r="I17" i="84"/>
  <c r="H17" i="84"/>
  <c r="G17" i="84"/>
  <c r="F17" i="84"/>
  <c r="F14" i="84"/>
  <c r="G14" i="84"/>
  <c r="H14" i="84"/>
  <c r="I14" i="84"/>
  <c r="I13" i="84"/>
  <c r="H13" i="84"/>
  <c r="G13" i="84"/>
  <c r="F13" i="84"/>
  <c r="F10" i="84"/>
  <c r="G10" i="84"/>
  <c r="H10" i="84"/>
  <c r="I10" i="84"/>
  <c r="I9" i="84"/>
  <c r="H9" i="84"/>
  <c r="G9" i="84"/>
  <c r="F9" i="84"/>
  <c r="F6" i="84"/>
  <c r="G6" i="84"/>
  <c r="H6" i="84"/>
  <c r="I6" i="84"/>
  <c r="I5" i="84"/>
  <c r="H5" i="84"/>
  <c r="G5" i="84"/>
  <c r="F5" i="84"/>
  <c r="E10" i="77"/>
  <c r="F10" i="77"/>
  <c r="G10" i="77"/>
  <c r="H10" i="77"/>
  <c r="E11" i="77"/>
  <c r="F11" i="77"/>
  <c r="G11" i="77"/>
  <c r="H11" i="77"/>
  <c r="E12" i="77"/>
  <c r="F12" i="77"/>
  <c r="G12" i="77"/>
  <c r="H12" i="77"/>
  <c r="E13" i="77"/>
  <c r="F13" i="77"/>
  <c r="G13" i="77"/>
  <c r="H13" i="77"/>
  <c r="E14" i="77"/>
  <c r="F14" i="77"/>
  <c r="G14" i="77"/>
  <c r="H14" i="77"/>
  <c r="E10" i="76"/>
  <c r="F10" i="76"/>
  <c r="G10" i="76"/>
  <c r="H10" i="76"/>
  <c r="E11" i="76"/>
  <c r="F11" i="76"/>
  <c r="G11" i="76"/>
  <c r="H11" i="76"/>
  <c r="E12" i="76"/>
  <c r="F12" i="76"/>
  <c r="G12" i="76"/>
  <c r="H12" i="76"/>
  <c r="E13" i="76"/>
  <c r="F13" i="76"/>
  <c r="G13" i="76"/>
  <c r="H13" i="76"/>
  <c r="E14" i="76"/>
  <c r="F14" i="76"/>
  <c r="G14" i="76"/>
  <c r="H14" i="76"/>
  <c r="E15" i="76"/>
  <c r="F15" i="76"/>
  <c r="G15" i="76"/>
  <c r="H15" i="76"/>
  <c r="E10" i="75"/>
  <c r="F10" i="75"/>
  <c r="G10" i="75"/>
  <c r="H10" i="75"/>
  <c r="E11" i="75"/>
  <c r="F11" i="75"/>
  <c r="G11" i="75"/>
  <c r="H11" i="75"/>
  <c r="E12" i="75"/>
  <c r="F12" i="75"/>
  <c r="G12" i="75"/>
  <c r="H12" i="75"/>
  <c r="E13" i="75"/>
  <c r="F13" i="75"/>
  <c r="G13" i="75"/>
  <c r="H13" i="75"/>
  <c r="E14" i="75"/>
  <c r="F14" i="75"/>
  <c r="G14" i="75"/>
  <c r="H14" i="75"/>
  <c r="E15" i="75"/>
  <c r="F15" i="75"/>
  <c r="G15" i="75"/>
  <c r="H15" i="75"/>
  <c r="E10" i="74"/>
  <c r="F10" i="74"/>
  <c r="G10" i="74"/>
  <c r="H10" i="74"/>
  <c r="E11" i="74"/>
  <c r="F11" i="74"/>
  <c r="G11" i="74"/>
  <c r="H11" i="74"/>
  <c r="E12" i="74"/>
  <c r="F12" i="74"/>
  <c r="G12" i="74"/>
  <c r="H12" i="74"/>
  <c r="E13" i="74"/>
  <c r="F13" i="74"/>
  <c r="G13" i="74"/>
  <c r="H13" i="74"/>
  <c r="E14" i="74"/>
  <c r="F14" i="74"/>
  <c r="G14" i="74"/>
  <c r="H14" i="74"/>
  <c r="E15" i="74"/>
  <c r="F15" i="74"/>
  <c r="G15" i="74"/>
  <c r="H15" i="74"/>
  <c r="E10" i="73"/>
  <c r="F10" i="73"/>
  <c r="G10" i="73"/>
  <c r="H10" i="73"/>
  <c r="E11" i="73"/>
  <c r="F11" i="73"/>
  <c r="G11" i="73"/>
  <c r="H11" i="73"/>
  <c r="E12" i="73"/>
  <c r="F12" i="73"/>
  <c r="G12" i="73"/>
  <c r="H12" i="73"/>
  <c r="E13" i="73"/>
  <c r="F13" i="73"/>
  <c r="G13" i="73"/>
  <c r="H13" i="73"/>
  <c r="E14" i="73"/>
  <c r="F14" i="73"/>
  <c r="G14" i="73"/>
  <c r="H14" i="73"/>
  <c r="E15" i="73"/>
  <c r="F15" i="73"/>
  <c r="G15" i="73"/>
  <c r="H15" i="73"/>
  <c r="E10" i="72"/>
  <c r="F10" i="72"/>
  <c r="G10" i="72"/>
  <c r="H10" i="72"/>
  <c r="E11" i="72"/>
  <c r="F11" i="72"/>
  <c r="G11" i="72"/>
  <c r="H11" i="72"/>
  <c r="E12" i="72"/>
  <c r="F12" i="72"/>
  <c r="G12" i="72"/>
  <c r="H12" i="72"/>
  <c r="E13" i="72"/>
  <c r="F13" i="72"/>
  <c r="G13" i="72"/>
  <c r="H13" i="72"/>
  <c r="E14" i="72"/>
  <c r="F14" i="72"/>
  <c r="G14" i="72"/>
  <c r="H14" i="72"/>
  <c r="E15" i="72"/>
  <c r="F15" i="72"/>
  <c r="G15" i="72"/>
  <c r="H15" i="72"/>
  <c r="E10" i="71"/>
  <c r="F10" i="71"/>
  <c r="G10" i="71"/>
  <c r="H10" i="71"/>
  <c r="E11" i="71"/>
  <c r="F11" i="71"/>
  <c r="G11" i="71"/>
  <c r="H11" i="71"/>
  <c r="E12" i="71"/>
  <c r="F12" i="71"/>
  <c r="G12" i="71"/>
  <c r="H12" i="71"/>
  <c r="E13" i="71"/>
  <c r="F13" i="71"/>
  <c r="G13" i="71"/>
  <c r="H13" i="71"/>
  <c r="E14" i="71"/>
  <c r="F14" i="71"/>
  <c r="G14" i="71"/>
  <c r="H14" i="71"/>
  <c r="E15" i="71"/>
  <c r="F15" i="71"/>
  <c r="G15" i="71"/>
  <c r="H15" i="71"/>
  <c r="E10" i="68"/>
  <c r="F10" i="68"/>
  <c r="G10" i="68"/>
  <c r="H10" i="68"/>
  <c r="E11" i="68"/>
  <c r="F11" i="68"/>
  <c r="G11" i="68"/>
  <c r="H11" i="68"/>
  <c r="E12" i="68"/>
  <c r="F12" i="68"/>
  <c r="G12" i="68"/>
  <c r="H12" i="68"/>
  <c r="E13" i="68"/>
  <c r="F13" i="68"/>
  <c r="G13" i="68"/>
  <c r="H13" i="68"/>
  <c r="E14" i="68"/>
  <c r="F14" i="68"/>
  <c r="G14" i="68"/>
  <c r="H14" i="68"/>
  <c r="E15" i="68"/>
  <c r="F15" i="68"/>
  <c r="G15" i="68"/>
  <c r="H15" i="68"/>
  <c r="E10" i="70"/>
  <c r="F10" i="70"/>
  <c r="G10" i="70"/>
  <c r="H10" i="70"/>
  <c r="E11" i="70"/>
  <c r="F11" i="70"/>
  <c r="G11" i="70"/>
  <c r="H11" i="70"/>
  <c r="E12" i="70"/>
  <c r="F12" i="70"/>
  <c r="G12" i="70"/>
  <c r="H12" i="70"/>
  <c r="E13" i="70"/>
  <c r="F13" i="70"/>
  <c r="G13" i="70"/>
  <c r="H13" i="70"/>
  <c r="E14" i="70"/>
  <c r="F14" i="70"/>
  <c r="G14" i="70"/>
  <c r="H14" i="70"/>
  <c r="E15" i="70"/>
  <c r="F15" i="70"/>
  <c r="G15" i="70"/>
  <c r="H15" i="70"/>
  <c r="E15" i="67"/>
  <c r="F15" i="67"/>
  <c r="G15" i="67"/>
  <c r="H15" i="67"/>
  <c r="E15" i="66"/>
  <c r="F15" i="66"/>
  <c r="G15" i="66"/>
  <c r="H15" i="66"/>
  <c r="E15" i="62"/>
  <c r="F15" i="62"/>
  <c r="G15" i="62"/>
  <c r="H15" i="62"/>
  <c r="E15" i="61"/>
  <c r="F15" i="61"/>
  <c r="G15" i="61"/>
  <c r="H15" i="61"/>
  <c r="E15" i="60"/>
  <c r="F15" i="60"/>
  <c r="G15" i="60"/>
  <c r="H15" i="60"/>
  <c r="E15" i="59"/>
  <c r="F15" i="59"/>
  <c r="G15" i="59"/>
  <c r="H15" i="59"/>
  <c r="E15" i="58"/>
  <c r="F15" i="58"/>
  <c r="G15" i="58"/>
  <c r="H15" i="58"/>
  <c r="E15" i="57"/>
  <c r="F15" i="57"/>
  <c r="G15" i="57"/>
  <c r="H15" i="57"/>
  <c r="E10" i="83"/>
  <c r="F10" i="83"/>
  <c r="G10" i="83"/>
  <c r="H10" i="83"/>
  <c r="E11" i="83"/>
  <c r="F11" i="83"/>
  <c r="G11" i="83"/>
  <c r="H11" i="83"/>
  <c r="E12" i="83"/>
  <c r="F12" i="83"/>
  <c r="G12" i="83"/>
  <c r="H12" i="83"/>
  <c r="E13" i="83"/>
  <c r="F13" i="83"/>
  <c r="G13" i="83"/>
  <c r="H13" i="83"/>
  <c r="E14" i="83"/>
  <c r="F14" i="83"/>
  <c r="G14" i="83"/>
  <c r="H14" i="83"/>
  <c r="H9" i="83"/>
  <c r="G9" i="83"/>
  <c r="F9" i="83"/>
  <c r="E9" i="83"/>
  <c r="A1" i="83"/>
  <c r="A2" i="83" s="1"/>
  <c r="E10" i="82"/>
  <c r="F10" i="82"/>
  <c r="G10" i="82"/>
  <c r="H10" i="82"/>
  <c r="E11" i="82"/>
  <c r="F11" i="82"/>
  <c r="G11" i="82"/>
  <c r="H11" i="82"/>
  <c r="E12" i="82"/>
  <c r="F12" i="82"/>
  <c r="G12" i="82"/>
  <c r="H12" i="82"/>
  <c r="E13" i="82"/>
  <c r="F13" i="82"/>
  <c r="G13" i="82"/>
  <c r="H13" i="82"/>
  <c r="E14" i="82"/>
  <c r="F14" i="82"/>
  <c r="G14" i="82"/>
  <c r="H14" i="82"/>
  <c r="H9" i="82"/>
  <c r="G9" i="82"/>
  <c r="F9" i="82"/>
  <c r="E9" i="82"/>
  <c r="A1" i="82"/>
  <c r="A2" i="82" s="1"/>
  <c r="H10" i="81"/>
  <c r="H11" i="81"/>
  <c r="H12" i="81"/>
  <c r="H13" i="81"/>
  <c r="H14" i="81"/>
  <c r="H9" i="81"/>
  <c r="E10" i="81"/>
  <c r="F10" i="81"/>
  <c r="G10" i="81"/>
  <c r="E11" i="81"/>
  <c r="F11" i="81"/>
  <c r="G11" i="81"/>
  <c r="E12" i="81"/>
  <c r="F12" i="81"/>
  <c r="G12" i="81"/>
  <c r="E13" i="81"/>
  <c r="F13" i="81"/>
  <c r="G13" i="81"/>
  <c r="E14" i="81"/>
  <c r="F14" i="81"/>
  <c r="G14" i="81"/>
  <c r="G9" i="81"/>
  <c r="F9" i="81"/>
  <c r="E9" i="81"/>
  <c r="A1" i="81"/>
  <c r="A2" i="81" s="1"/>
  <c r="E10" i="80"/>
  <c r="F10" i="80"/>
  <c r="G10" i="80"/>
  <c r="H10" i="80"/>
  <c r="E11" i="80"/>
  <c r="F11" i="80"/>
  <c r="G11" i="80"/>
  <c r="H11" i="80"/>
  <c r="E12" i="80"/>
  <c r="F12" i="80"/>
  <c r="G12" i="80"/>
  <c r="H12" i="80"/>
  <c r="E13" i="80"/>
  <c r="F13" i="80"/>
  <c r="G13" i="80"/>
  <c r="H13" i="80"/>
  <c r="E14" i="80"/>
  <c r="F14" i="80"/>
  <c r="G14" i="80"/>
  <c r="H14" i="80"/>
  <c r="H9" i="80"/>
  <c r="G9" i="80"/>
  <c r="F9" i="80"/>
  <c r="E9" i="80"/>
  <c r="A1" i="80"/>
  <c r="A2" i="80" s="1"/>
  <c r="E10" i="79"/>
  <c r="F10" i="79"/>
  <c r="G10" i="79"/>
  <c r="H10" i="79"/>
  <c r="E11" i="79"/>
  <c r="F11" i="79"/>
  <c r="G11" i="79"/>
  <c r="H11" i="79"/>
  <c r="E12" i="79"/>
  <c r="F12" i="79"/>
  <c r="G12" i="79"/>
  <c r="H12" i="79"/>
  <c r="E13" i="79"/>
  <c r="F13" i="79"/>
  <c r="G13" i="79"/>
  <c r="H13" i="79"/>
  <c r="E14" i="79"/>
  <c r="F14" i="79"/>
  <c r="G14" i="79"/>
  <c r="H14" i="79"/>
  <c r="H9" i="79"/>
  <c r="G9" i="79"/>
  <c r="F9" i="79"/>
  <c r="E9" i="79"/>
  <c r="A1" i="79"/>
  <c r="A2" i="79" s="1"/>
  <c r="E10" i="78"/>
  <c r="F10" i="78"/>
  <c r="G10" i="78"/>
  <c r="H10" i="78"/>
  <c r="E11" i="78"/>
  <c r="F11" i="78"/>
  <c r="G11" i="78"/>
  <c r="H11" i="78"/>
  <c r="E12" i="78"/>
  <c r="F12" i="78"/>
  <c r="G12" i="78"/>
  <c r="H12" i="78"/>
  <c r="E13" i="78"/>
  <c r="F13" i="78"/>
  <c r="G13" i="78"/>
  <c r="H13" i="78"/>
  <c r="E14" i="78"/>
  <c r="F14" i="78"/>
  <c r="G14" i="78"/>
  <c r="H14" i="78"/>
  <c r="H9" i="78"/>
  <c r="G9" i="78"/>
  <c r="F9" i="78"/>
  <c r="E9" i="78"/>
  <c r="A1" i="78"/>
  <c r="A2" i="78" s="1"/>
  <c r="H9" i="77"/>
  <c r="G9" i="77"/>
  <c r="F9" i="77"/>
  <c r="E9" i="77"/>
  <c r="E15" i="77" s="1"/>
  <c r="A1" i="77"/>
  <c r="A2" i="77" s="1"/>
  <c r="H9" i="76"/>
  <c r="G9" i="76"/>
  <c r="F9" i="76"/>
  <c r="E9" i="76"/>
  <c r="A1" i="76"/>
  <c r="A2" i="76" s="1"/>
  <c r="H9" i="75"/>
  <c r="G9" i="75"/>
  <c r="F9" i="75"/>
  <c r="F16" i="75" s="1"/>
  <c r="E9" i="75"/>
  <c r="E16" i="75" s="1"/>
  <c r="A1" i="75"/>
  <c r="A2" i="75" s="1"/>
  <c r="H9" i="74"/>
  <c r="G9" i="74"/>
  <c r="G16" i="74" s="1"/>
  <c r="F9" i="74"/>
  <c r="E9" i="74"/>
  <c r="A1" i="74"/>
  <c r="A2" i="74" s="1"/>
  <c r="H9" i="73"/>
  <c r="G9" i="73"/>
  <c r="G16" i="73" s="1"/>
  <c r="F9" i="73"/>
  <c r="F16" i="73" s="1"/>
  <c r="E9" i="73"/>
  <c r="A1" i="73"/>
  <c r="A2" i="73" s="1"/>
  <c r="H9" i="72"/>
  <c r="H16" i="72" s="1"/>
  <c r="G9" i="72"/>
  <c r="F9" i="72"/>
  <c r="E9" i="72"/>
  <c r="A1" i="72"/>
  <c r="A2" i="72" s="1"/>
  <c r="H9" i="71"/>
  <c r="G9" i="71"/>
  <c r="F9" i="71"/>
  <c r="E9" i="71"/>
  <c r="E16" i="71" s="1"/>
  <c r="A1" i="71"/>
  <c r="A2" i="71" s="1"/>
  <c r="H9" i="70"/>
  <c r="G9" i="70"/>
  <c r="F9" i="70"/>
  <c r="E9" i="70"/>
  <c r="E16" i="70" s="1"/>
  <c r="A1" i="70"/>
  <c r="A2" i="70" s="1"/>
  <c r="H9" i="68"/>
  <c r="G9" i="68"/>
  <c r="F9" i="68"/>
  <c r="E9" i="68"/>
  <c r="A1" i="68"/>
  <c r="A2" i="68" s="1"/>
  <c r="E10" i="67"/>
  <c r="F10" i="67"/>
  <c r="G10" i="67"/>
  <c r="H10" i="67"/>
  <c r="E11" i="67"/>
  <c r="F11" i="67"/>
  <c r="G11" i="67"/>
  <c r="H11" i="67"/>
  <c r="E12" i="67"/>
  <c r="F12" i="67"/>
  <c r="G12" i="67"/>
  <c r="H12" i="67"/>
  <c r="E13" i="67"/>
  <c r="F13" i="67"/>
  <c r="G13" i="67"/>
  <c r="H13" i="67"/>
  <c r="E14" i="67"/>
  <c r="F14" i="67"/>
  <c r="G14" i="67"/>
  <c r="H14" i="67"/>
  <c r="H9" i="67"/>
  <c r="G9" i="67"/>
  <c r="F9" i="67"/>
  <c r="E9" i="67"/>
  <c r="A1" i="67"/>
  <c r="A2" i="67" s="1"/>
  <c r="E10" i="66"/>
  <c r="F10" i="66"/>
  <c r="G10" i="66"/>
  <c r="H10" i="66"/>
  <c r="E11" i="66"/>
  <c r="F11" i="66"/>
  <c r="G11" i="66"/>
  <c r="H11" i="66"/>
  <c r="E12" i="66"/>
  <c r="F12" i="66"/>
  <c r="G12" i="66"/>
  <c r="H12" i="66"/>
  <c r="E13" i="66"/>
  <c r="F13" i="66"/>
  <c r="G13" i="66"/>
  <c r="H13" i="66"/>
  <c r="E14" i="66"/>
  <c r="F14" i="66"/>
  <c r="G14" i="66"/>
  <c r="H14" i="66"/>
  <c r="H9" i="66"/>
  <c r="G9" i="66"/>
  <c r="F9" i="66"/>
  <c r="E9" i="66"/>
  <c r="A1" i="66"/>
  <c r="A2" i="66" s="1"/>
  <c r="E11" i="65"/>
  <c r="F11" i="65"/>
  <c r="G11" i="65"/>
  <c r="H11" i="65"/>
  <c r="H10" i="65"/>
  <c r="G10" i="65"/>
  <c r="F10" i="65"/>
  <c r="E10" i="65"/>
  <c r="A1" i="65"/>
  <c r="A2" i="65" s="1"/>
  <c r="E11" i="64"/>
  <c r="F11" i="64"/>
  <c r="G11" i="64"/>
  <c r="H11" i="64"/>
  <c r="H10" i="64"/>
  <c r="G10" i="64"/>
  <c r="F10" i="64"/>
  <c r="E10" i="64"/>
  <c r="A1" i="64"/>
  <c r="A2" i="64" s="1"/>
  <c r="E11" i="63"/>
  <c r="F11" i="63"/>
  <c r="G11" i="63"/>
  <c r="H11" i="63"/>
  <c r="H10" i="63"/>
  <c r="G10" i="63"/>
  <c r="F10" i="63"/>
  <c r="E10" i="63"/>
  <c r="A1" i="63"/>
  <c r="A2" i="63" s="1"/>
  <c r="E11" i="49"/>
  <c r="F11" i="49"/>
  <c r="G11" i="49"/>
  <c r="H11" i="49"/>
  <c r="H10" i="49"/>
  <c r="G10" i="49"/>
  <c r="F10" i="49"/>
  <c r="E10" i="49"/>
  <c r="A1" i="49"/>
  <c r="A2" i="49" s="1"/>
  <c r="A1" i="62"/>
  <c r="A2" i="62" s="1"/>
  <c r="E10" i="62"/>
  <c r="F10" i="62"/>
  <c r="G10" i="62"/>
  <c r="H10" i="62"/>
  <c r="E11" i="62"/>
  <c r="F11" i="62"/>
  <c r="G11" i="62"/>
  <c r="H11" i="62"/>
  <c r="E12" i="62"/>
  <c r="F12" i="62"/>
  <c r="G12" i="62"/>
  <c r="H12" i="62"/>
  <c r="E13" i="62"/>
  <c r="F13" i="62"/>
  <c r="G13" i="62"/>
  <c r="H13" i="62"/>
  <c r="E14" i="62"/>
  <c r="F14" i="62"/>
  <c r="G14" i="62"/>
  <c r="H14" i="62"/>
  <c r="H9" i="62"/>
  <c r="G9" i="62"/>
  <c r="F9" i="62"/>
  <c r="E9" i="62"/>
  <c r="E10" i="61"/>
  <c r="F10" i="61"/>
  <c r="G10" i="61"/>
  <c r="H10" i="61"/>
  <c r="E11" i="61"/>
  <c r="F11" i="61"/>
  <c r="G11" i="61"/>
  <c r="H11" i="61"/>
  <c r="E12" i="61"/>
  <c r="F12" i="61"/>
  <c r="G12" i="61"/>
  <c r="H12" i="61"/>
  <c r="E13" i="61"/>
  <c r="F13" i="61"/>
  <c r="G13" i="61"/>
  <c r="H13" i="61"/>
  <c r="E14" i="61"/>
  <c r="F14" i="61"/>
  <c r="G14" i="61"/>
  <c r="H14" i="61"/>
  <c r="H9" i="61"/>
  <c r="G9" i="61"/>
  <c r="F9" i="61"/>
  <c r="E9" i="61"/>
  <c r="A1" i="61"/>
  <c r="A2" i="61" s="1"/>
  <c r="E10" i="60"/>
  <c r="F10" i="60"/>
  <c r="G10" i="60"/>
  <c r="H10" i="60"/>
  <c r="E11" i="60"/>
  <c r="F11" i="60"/>
  <c r="G11" i="60"/>
  <c r="H11" i="60"/>
  <c r="E12" i="60"/>
  <c r="F12" i="60"/>
  <c r="G12" i="60"/>
  <c r="H12" i="60"/>
  <c r="E13" i="60"/>
  <c r="F13" i="60"/>
  <c r="G13" i="60"/>
  <c r="H13" i="60"/>
  <c r="E14" i="60"/>
  <c r="F14" i="60"/>
  <c r="G14" i="60"/>
  <c r="H14" i="60"/>
  <c r="H9" i="60"/>
  <c r="G9" i="60"/>
  <c r="F9" i="60"/>
  <c r="E9" i="60"/>
  <c r="A1" i="60"/>
  <c r="A2" i="60" s="1"/>
  <c r="E10" i="59"/>
  <c r="F10" i="59"/>
  <c r="G10" i="59"/>
  <c r="H10" i="59"/>
  <c r="E11" i="59"/>
  <c r="F11" i="59"/>
  <c r="G11" i="59"/>
  <c r="H11" i="59"/>
  <c r="E12" i="59"/>
  <c r="F12" i="59"/>
  <c r="G12" i="59"/>
  <c r="H12" i="59"/>
  <c r="E13" i="59"/>
  <c r="F13" i="59"/>
  <c r="G13" i="59"/>
  <c r="H13" i="59"/>
  <c r="E14" i="59"/>
  <c r="F14" i="59"/>
  <c r="G14" i="59"/>
  <c r="H14" i="59"/>
  <c r="H9" i="59"/>
  <c r="G9" i="59"/>
  <c r="F9" i="59"/>
  <c r="E9" i="59"/>
  <c r="A1" i="59"/>
  <c r="A2" i="59" s="1"/>
  <c r="E10" i="58"/>
  <c r="F10" i="58"/>
  <c r="G10" i="58"/>
  <c r="H10" i="58"/>
  <c r="E11" i="58"/>
  <c r="F11" i="58"/>
  <c r="G11" i="58"/>
  <c r="H11" i="58"/>
  <c r="E12" i="58"/>
  <c r="F12" i="58"/>
  <c r="G12" i="58"/>
  <c r="H12" i="58"/>
  <c r="E13" i="58"/>
  <c r="F13" i="58"/>
  <c r="G13" i="58"/>
  <c r="H13" i="58"/>
  <c r="E14" i="58"/>
  <c r="F14" i="58"/>
  <c r="G14" i="58"/>
  <c r="H14" i="58"/>
  <c r="H9" i="58"/>
  <c r="G9" i="58"/>
  <c r="F9" i="58"/>
  <c r="E9" i="58"/>
  <c r="A1" i="58"/>
  <c r="A2" i="58" s="1"/>
  <c r="E10" i="57"/>
  <c r="F10" i="57"/>
  <c r="G10" i="57"/>
  <c r="H10" i="57"/>
  <c r="E11" i="57"/>
  <c r="F11" i="57"/>
  <c r="G11" i="57"/>
  <c r="H11" i="57"/>
  <c r="E12" i="57"/>
  <c r="F12" i="57"/>
  <c r="G12" i="57"/>
  <c r="H12" i="57"/>
  <c r="E13" i="57"/>
  <c r="F13" i="57"/>
  <c r="G13" i="57"/>
  <c r="H13" i="57"/>
  <c r="E14" i="57"/>
  <c r="F14" i="57"/>
  <c r="G14" i="57"/>
  <c r="H14" i="57"/>
  <c r="H9" i="57"/>
  <c r="G9" i="57"/>
  <c r="F9" i="57"/>
  <c r="E9" i="57"/>
  <c r="A1" i="57"/>
  <c r="A2" i="57" s="1"/>
  <c r="E10" i="56"/>
  <c r="F10" i="56"/>
  <c r="G10" i="56"/>
  <c r="H10" i="56"/>
  <c r="E11" i="56"/>
  <c r="F11" i="56"/>
  <c r="G11" i="56"/>
  <c r="H11" i="56"/>
  <c r="E12" i="56"/>
  <c r="F12" i="56"/>
  <c r="G12" i="56"/>
  <c r="H12" i="56"/>
  <c r="E13" i="56"/>
  <c r="F13" i="56"/>
  <c r="G13" i="56"/>
  <c r="H13" i="56"/>
  <c r="E14" i="56"/>
  <c r="F14" i="56"/>
  <c r="G14" i="56"/>
  <c r="H14" i="56"/>
  <c r="H9" i="56"/>
  <c r="G9" i="56"/>
  <c r="F9" i="56"/>
  <c r="E9" i="56"/>
  <c r="A1" i="56"/>
  <c r="A2" i="56" s="1"/>
  <c r="E10" i="55"/>
  <c r="F10" i="55"/>
  <c r="G10" i="55"/>
  <c r="H10" i="55"/>
  <c r="E11" i="55"/>
  <c r="F11" i="55"/>
  <c r="G11" i="55"/>
  <c r="H11" i="55"/>
  <c r="E12" i="55"/>
  <c r="F12" i="55"/>
  <c r="G12" i="55"/>
  <c r="H12" i="55"/>
  <c r="E13" i="55"/>
  <c r="F13" i="55"/>
  <c r="G13" i="55"/>
  <c r="H13" i="55"/>
  <c r="E14" i="55"/>
  <c r="F14" i="55"/>
  <c r="G14" i="55"/>
  <c r="H14" i="55"/>
  <c r="H9" i="55"/>
  <c r="G9" i="55"/>
  <c r="F9" i="55"/>
  <c r="E9" i="55"/>
  <c r="A1" i="55"/>
  <c r="A2" i="55" s="1"/>
  <c r="E10" i="54"/>
  <c r="F10" i="54"/>
  <c r="G10" i="54"/>
  <c r="H10" i="54"/>
  <c r="E11" i="54"/>
  <c r="F11" i="54"/>
  <c r="G11" i="54"/>
  <c r="H11" i="54"/>
  <c r="E12" i="54"/>
  <c r="F12" i="54"/>
  <c r="G12" i="54"/>
  <c r="H12" i="54"/>
  <c r="E13" i="54"/>
  <c r="F13" i="54"/>
  <c r="G13" i="54"/>
  <c r="H13" i="54"/>
  <c r="E14" i="54"/>
  <c r="F14" i="54"/>
  <c r="G14" i="54"/>
  <c r="H14" i="54"/>
  <c r="H9" i="54"/>
  <c r="G9" i="54"/>
  <c r="F9" i="54"/>
  <c r="E9" i="54"/>
  <c r="A1" i="54"/>
  <c r="A2" i="54" s="1"/>
  <c r="E10" i="53"/>
  <c r="F10" i="53"/>
  <c r="G10" i="53"/>
  <c r="H10" i="53"/>
  <c r="E11" i="53"/>
  <c r="F11" i="53"/>
  <c r="G11" i="53"/>
  <c r="H11" i="53"/>
  <c r="E12" i="53"/>
  <c r="F12" i="53"/>
  <c r="G12" i="53"/>
  <c r="H12" i="53"/>
  <c r="E13" i="53"/>
  <c r="F13" i="53"/>
  <c r="G13" i="53"/>
  <c r="H13" i="53"/>
  <c r="E14" i="53"/>
  <c r="F14" i="53"/>
  <c r="G14" i="53"/>
  <c r="H14" i="53"/>
  <c r="H9" i="53"/>
  <c r="G9" i="53"/>
  <c r="F9" i="53"/>
  <c r="E9" i="53"/>
  <c r="A1" i="53"/>
  <c r="A2" i="53" s="1"/>
  <c r="E10" i="52"/>
  <c r="F10" i="52"/>
  <c r="G10" i="52"/>
  <c r="H10" i="52"/>
  <c r="E11" i="52"/>
  <c r="F11" i="52"/>
  <c r="G11" i="52"/>
  <c r="H11" i="52"/>
  <c r="E12" i="52"/>
  <c r="F12" i="52"/>
  <c r="G12" i="52"/>
  <c r="H12" i="52"/>
  <c r="E13" i="52"/>
  <c r="F13" i="52"/>
  <c r="G13" i="52"/>
  <c r="H13" i="52"/>
  <c r="E14" i="52"/>
  <c r="F14" i="52"/>
  <c r="G14" i="52"/>
  <c r="H14" i="52"/>
  <c r="H9" i="52"/>
  <c r="G9" i="52"/>
  <c r="F9" i="52"/>
  <c r="E9" i="52"/>
  <c r="A1" i="52"/>
  <c r="A2" i="52" s="1"/>
  <c r="E10" i="51"/>
  <c r="F10" i="51"/>
  <c r="G10" i="51"/>
  <c r="H10" i="51"/>
  <c r="E11" i="51"/>
  <c r="F11" i="51"/>
  <c r="G11" i="51"/>
  <c r="H11" i="51"/>
  <c r="E12" i="51"/>
  <c r="F12" i="51"/>
  <c r="G12" i="51"/>
  <c r="H12" i="51"/>
  <c r="E13" i="51"/>
  <c r="F13" i="51"/>
  <c r="G13" i="51"/>
  <c r="H13" i="51"/>
  <c r="E14" i="51"/>
  <c r="F14" i="51"/>
  <c r="G14" i="51"/>
  <c r="H14" i="51"/>
  <c r="H9" i="51"/>
  <c r="G9" i="51"/>
  <c r="F9" i="51"/>
  <c r="E9" i="51"/>
  <c r="A1" i="51"/>
  <c r="A2" i="51" s="1"/>
  <c r="E10" i="50"/>
  <c r="F10" i="50"/>
  <c r="G10" i="50"/>
  <c r="H10" i="50"/>
  <c r="E11" i="50"/>
  <c r="F11" i="50"/>
  <c r="G11" i="50"/>
  <c r="H11" i="50"/>
  <c r="E12" i="50"/>
  <c r="F12" i="50"/>
  <c r="G12" i="50"/>
  <c r="H12" i="50"/>
  <c r="E13" i="50"/>
  <c r="F13" i="50"/>
  <c r="G13" i="50"/>
  <c r="H13" i="50"/>
  <c r="E14" i="50"/>
  <c r="F14" i="50"/>
  <c r="G14" i="50"/>
  <c r="H14" i="50"/>
  <c r="H9" i="50"/>
  <c r="G9" i="50"/>
  <c r="F9" i="50"/>
  <c r="E9" i="50"/>
  <c r="A1" i="50"/>
  <c r="A2" i="50" s="1"/>
  <c r="F16" i="59" l="1"/>
  <c r="H16" i="61"/>
  <c r="H16" i="62"/>
  <c r="E16" i="66"/>
  <c r="G16" i="68"/>
  <c r="E16" i="58"/>
  <c r="G16" i="60"/>
  <c r="H14" i="90"/>
  <c r="G7" i="84"/>
  <c r="G11" i="84"/>
  <c r="F14" i="90"/>
  <c r="E14" i="89"/>
  <c r="G16" i="58"/>
  <c r="E16" i="60"/>
  <c r="F15" i="52"/>
  <c r="H15" i="54"/>
  <c r="F15" i="56"/>
  <c r="F16" i="67"/>
  <c r="E16" i="68"/>
  <c r="G16" i="71"/>
  <c r="G16" i="75"/>
  <c r="G16" i="66"/>
  <c r="H16" i="59"/>
  <c r="F16" i="61"/>
  <c r="F16" i="62"/>
  <c r="H16" i="67"/>
  <c r="H14" i="87"/>
  <c r="F15" i="50"/>
  <c r="E15" i="51"/>
  <c r="E15" i="55"/>
  <c r="F16" i="57"/>
  <c r="F16" i="58"/>
  <c r="E16" i="59"/>
  <c r="H16" i="60"/>
  <c r="G16" i="61"/>
  <c r="G16" i="62"/>
  <c r="G12" i="63"/>
  <c r="F12" i="64"/>
  <c r="E12" i="65"/>
  <c r="H16" i="66"/>
  <c r="G16" i="67"/>
  <c r="G14" i="87"/>
  <c r="E15" i="53"/>
  <c r="H16" i="57"/>
  <c r="H16" i="58"/>
  <c r="G16" i="59"/>
  <c r="F16" i="60"/>
  <c r="I16" i="60" s="1"/>
  <c r="B13" i="60" s="1"/>
  <c r="E16" i="61"/>
  <c r="E16" i="62"/>
  <c r="F12" i="49"/>
  <c r="E12" i="63"/>
  <c r="G12" i="65"/>
  <c r="F16" i="66"/>
  <c r="E16" i="67"/>
  <c r="E15" i="80"/>
  <c r="G23" i="84"/>
  <c r="G27" i="84"/>
  <c r="E14" i="87"/>
  <c r="G14" i="89"/>
  <c r="E14" i="91"/>
  <c r="G16" i="57"/>
  <c r="F14" i="87"/>
  <c r="F16" i="68"/>
  <c r="H16" i="71"/>
  <c r="E16" i="73"/>
  <c r="E16" i="76"/>
  <c r="G15" i="52"/>
  <c r="F15" i="53"/>
  <c r="G12" i="49"/>
  <c r="F12" i="63"/>
  <c r="E12" i="64"/>
  <c r="F15" i="80"/>
  <c r="E15" i="81"/>
  <c r="G15" i="83"/>
  <c r="E16" i="74"/>
  <c r="H16" i="76"/>
  <c r="H15" i="77"/>
  <c r="F11" i="84"/>
  <c r="F23" i="84"/>
  <c r="F27" i="84"/>
  <c r="E16" i="57"/>
  <c r="H16" i="70"/>
  <c r="H16" i="68"/>
  <c r="E16" i="72"/>
  <c r="H16" i="74"/>
  <c r="G16" i="76"/>
  <c r="F15" i="51"/>
  <c r="E15" i="52"/>
  <c r="G15" i="54"/>
  <c r="E15" i="56"/>
  <c r="E12" i="49"/>
  <c r="F12" i="65"/>
  <c r="E15" i="79"/>
  <c r="E15" i="83"/>
  <c r="G16" i="70"/>
  <c r="F16" i="76"/>
  <c r="E14" i="88"/>
  <c r="G14" i="91"/>
  <c r="H14" i="91"/>
  <c r="F14" i="91"/>
  <c r="E14" i="90"/>
  <c r="G14" i="90"/>
  <c r="F14" i="89"/>
  <c r="H14" i="89"/>
  <c r="G14" i="88"/>
  <c r="H14" i="88"/>
  <c r="F14" i="88"/>
  <c r="H23" i="84"/>
  <c r="H7" i="84"/>
  <c r="F15" i="84"/>
  <c r="F19" i="84"/>
  <c r="G15" i="84"/>
  <c r="G19" i="84"/>
  <c r="H27" i="84"/>
  <c r="I27" i="84"/>
  <c r="I23" i="84"/>
  <c r="H19" i="84"/>
  <c r="I19" i="84"/>
  <c r="H15" i="84"/>
  <c r="I15" i="84"/>
  <c r="I11" i="84"/>
  <c r="H11" i="84"/>
  <c r="F7" i="84"/>
  <c r="I7" i="84"/>
  <c r="H15" i="82"/>
  <c r="F15" i="81"/>
  <c r="G15" i="81"/>
  <c r="F15" i="79"/>
  <c r="E15" i="78"/>
  <c r="G15" i="77"/>
  <c r="F15" i="77"/>
  <c r="H16" i="75"/>
  <c r="F16" i="74"/>
  <c r="H16" i="73"/>
  <c r="G16" i="72"/>
  <c r="F16" i="72"/>
  <c r="F16" i="71"/>
  <c r="F16" i="70"/>
  <c r="H15" i="83"/>
  <c r="F15" i="83"/>
  <c r="E15" i="82"/>
  <c r="G15" i="82"/>
  <c r="F15" i="82"/>
  <c r="H15" i="81"/>
  <c r="G15" i="80"/>
  <c r="H15" i="80"/>
  <c r="G15" i="79"/>
  <c r="H15" i="79"/>
  <c r="G15" i="78"/>
  <c r="H15" i="78"/>
  <c r="F15" i="78"/>
  <c r="H12" i="65"/>
  <c r="G12" i="64"/>
  <c r="H12" i="64"/>
  <c r="H12" i="63"/>
  <c r="H12" i="49"/>
  <c r="G15" i="56"/>
  <c r="H15" i="56"/>
  <c r="G15" i="55"/>
  <c r="H15" i="55"/>
  <c r="F15" i="55"/>
  <c r="E15" i="54"/>
  <c r="F15" i="54"/>
  <c r="G15" i="53"/>
  <c r="H15" i="53"/>
  <c r="H15" i="52"/>
  <c r="G15" i="51"/>
  <c r="H15" i="51"/>
  <c r="G15" i="50"/>
  <c r="H15" i="50"/>
  <c r="E15" i="50"/>
  <c r="I16" i="75" l="1"/>
  <c r="I15" i="52"/>
  <c r="B10" i="52" s="1"/>
  <c r="I15" i="77"/>
  <c r="B14" i="77" s="1"/>
  <c r="I14" i="88"/>
  <c r="B11" i="88" s="1"/>
  <c r="I12" i="49"/>
  <c r="B10" i="49" s="1"/>
  <c r="I16" i="61"/>
  <c r="C15" i="61" s="1"/>
  <c r="I16" i="57"/>
  <c r="B12" i="57" s="1"/>
  <c r="I16" i="71"/>
  <c r="C14" i="71" s="1"/>
  <c r="I16" i="74"/>
  <c r="C12" i="74" s="1"/>
  <c r="I16" i="73"/>
  <c r="B14" i="73" s="1"/>
  <c r="I12" i="65"/>
  <c r="B10" i="65" s="1"/>
  <c r="I16" i="67"/>
  <c r="C11" i="67" s="1"/>
  <c r="I15" i="83"/>
  <c r="C13" i="83" s="1"/>
  <c r="I16" i="68"/>
  <c r="C9" i="68" s="1"/>
  <c r="I16" i="76"/>
  <c r="B14" i="76" s="1"/>
  <c r="I16" i="66"/>
  <c r="B15" i="66" s="1"/>
  <c r="I16" i="62"/>
  <c r="C11" i="62" s="1"/>
  <c r="I15" i="80"/>
  <c r="C9" i="80" s="1"/>
  <c r="J23" i="84"/>
  <c r="I16" i="59"/>
  <c r="B13" i="59" s="1"/>
  <c r="I15" i="51"/>
  <c r="B9" i="51" s="1"/>
  <c r="I12" i="63"/>
  <c r="B10" i="63" s="1"/>
  <c r="I15" i="79"/>
  <c r="B13" i="79" s="1"/>
  <c r="B10" i="67"/>
  <c r="I15" i="56"/>
  <c r="C13" i="56" s="1"/>
  <c r="I15" i="82"/>
  <c r="C13" i="82" s="1"/>
  <c r="I14" i="90"/>
  <c r="C10" i="90" s="1"/>
  <c r="I15" i="54"/>
  <c r="C13" i="54" s="1"/>
  <c r="I15" i="81"/>
  <c r="B11" i="81" s="1"/>
  <c r="I16" i="72"/>
  <c r="B11" i="72" s="1"/>
  <c r="I15" i="50"/>
  <c r="C11" i="50" s="1"/>
  <c r="I15" i="53"/>
  <c r="B10" i="53" s="1"/>
  <c r="I16" i="70"/>
  <c r="C10" i="70" s="1"/>
  <c r="I14" i="91"/>
  <c r="C9" i="91" s="1"/>
  <c r="B13" i="54"/>
  <c r="C12" i="54"/>
  <c r="I15" i="55"/>
  <c r="C11" i="55" s="1"/>
  <c r="B10" i="76"/>
  <c r="I15" i="78"/>
  <c r="C14" i="78" s="1"/>
  <c r="I14" i="89"/>
  <c r="C9" i="89" s="1"/>
  <c r="I14" i="87"/>
  <c r="C9" i="87" s="1"/>
  <c r="J11" i="84"/>
  <c r="J7" i="84"/>
  <c r="C9" i="84" s="1"/>
  <c r="J19" i="84"/>
  <c r="J27" i="84"/>
  <c r="J15" i="84"/>
  <c r="D6" i="84"/>
  <c r="C11" i="77"/>
  <c r="B13" i="77"/>
  <c r="C13" i="76"/>
  <c r="C15" i="76"/>
  <c r="B15" i="76"/>
  <c r="C12" i="76"/>
  <c r="C14" i="76"/>
  <c r="D14" i="76" s="1"/>
  <c r="C10" i="76"/>
  <c r="D10" i="76" s="1"/>
  <c r="B10" i="75"/>
  <c r="B9" i="75"/>
  <c r="B11" i="75"/>
  <c r="B13" i="75"/>
  <c r="C9" i="75"/>
  <c r="B12" i="75"/>
  <c r="B14" i="75"/>
  <c r="C14" i="75"/>
  <c r="C12" i="75"/>
  <c r="C13" i="75"/>
  <c r="C15" i="75"/>
  <c r="C10" i="75"/>
  <c r="C11" i="75"/>
  <c r="B15" i="75"/>
  <c r="C13" i="74"/>
  <c r="C9" i="73"/>
  <c r="C11" i="73"/>
  <c r="B12" i="73"/>
  <c r="C12" i="72"/>
  <c r="C13" i="72"/>
  <c r="B14" i="72"/>
  <c r="B9" i="70"/>
  <c r="C12" i="57"/>
  <c r="B14" i="57"/>
  <c r="B11" i="57"/>
  <c r="C15" i="57"/>
  <c r="B13" i="57"/>
  <c r="C10" i="57"/>
  <c r="B9" i="57"/>
  <c r="C9" i="57"/>
  <c r="B15" i="60"/>
  <c r="C15" i="60"/>
  <c r="C15" i="62"/>
  <c r="B15" i="61"/>
  <c r="D15" i="61" s="1"/>
  <c r="I16" i="58"/>
  <c r="C13" i="58" s="1"/>
  <c r="C12" i="83"/>
  <c r="C11" i="82"/>
  <c r="C14" i="82"/>
  <c r="B12" i="82"/>
  <c r="B10" i="81"/>
  <c r="B12" i="81"/>
  <c r="C14" i="81"/>
  <c r="B11" i="79"/>
  <c r="B10" i="79"/>
  <c r="C11" i="65"/>
  <c r="C10" i="65"/>
  <c r="I12" i="64"/>
  <c r="C10" i="64" s="1"/>
  <c r="C11" i="63"/>
  <c r="C11" i="49"/>
  <c r="B12" i="62"/>
  <c r="C11" i="61"/>
  <c r="C14" i="61"/>
  <c r="C10" i="61"/>
  <c r="B14" i="61"/>
  <c r="B13" i="61"/>
  <c r="B9" i="61"/>
  <c r="B10" i="61"/>
  <c r="D10" i="61" s="1"/>
  <c r="C9" i="61"/>
  <c r="B11" i="61"/>
  <c r="D11" i="61" s="1"/>
  <c r="C12" i="61"/>
  <c r="B12" i="61"/>
  <c r="C13" i="61"/>
  <c r="C12" i="60"/>
  <c r="B11" i="60"/>
  <c r="C9" i="60"/>
  <c r="B10" i="60"/>
  <c r="B9" i="60"/>
  <c r="C13" i="60"/>
  <c r="D13" i="60" s="1"/>
  <c r="B12" i="60"/>
  <c r="C14" i="60"/>
  <c r="C10" i="60"/>
  <c r="B14" i="60"/>
  <c r="C11" i="60"/>
  <c r="C10" i="58"/>
  <c r="B14" i="56"/>
  <c r="B13" i="56"/>
  <c r="C14" i="54"/>
  <c r="C14" i="53"/>
  <c r="C13" i="52"/>
  <c r="B11" i="52"/>
  <c r="B9" i="52"/>
  <c r="B13" i="52"/>
  <c r="B12" i="52"/>
  <c r="C12" i="52"/>
  <c r="C9" i="52"/>
  <c r="D9" i="52" s="1"/>
  <c r="C14" i="52"/>
  <c r="C10" i="52"/>
  <c r="D10" i="52" s="1"/>
  <c r="C11" i="52"/>
  <c r="D11" i="52" s="1"/>
  <c r="B14" i="52"/>
  <c r="C10" i="51"/>
  <c r="B9" i="50"/>
  <c r="B14" i="54" l="1"/>
  <c r="C10" i="66"/>
  <c r="C11" i="54"/>
  <c r="B9" i="54"/>
  <c r="B14" i="50"/>
  <c r="B12" i="54"/>
  <c r="B10" i="54"/>
  <c r="D10" i="54" s="1"/>
  <c r="B11" i="65"/>
  <c r="B12" i="65" s="1"/>
  <c r="C10" i="79"/>
  <c r="C9" i="79"/>
  <c r="B10" i="57"/>
  <c r="B15" i="57"/>
  <c r="D15" i="57" s="1"/>
  <c r="C11" i="57"/>
  <c r="B9" i="76"/>
  <c r="B11" i="76"/>
  <c r="D11" i="76" s="1"/>
  <c r="B9" i="77"/>
  <c r="D9" i="77" s="1"/>
  <c r="C11" i="76"/>
  <c r="B11" i="54"/>
  <c r="C9" i="54"/>
  <c r="C14" i="79"/>
  <c r="B12" i="59"/>
  <c r="C14" i="57"/>
  <c r="C13" i="57"/>
  <c r="D13" i="57" s="1"/>
  <c r="C9" i="76"/>
  <c r="D9" i="76" s="1"/>
  <c r="B13" i="76"/>
  <c r="C12" i="77"/>
  <c r="B12" i="76"/>
  <c r="B12" i="77"/>
  <c r="D12" i="77" s="1"/>
  <c r="C10" i="54"/>
  <c r="C9" i="67"/>
  <c r="B13" i="72"/>
  <c r="C10" i="72"/>
  <c r="D10" i="72" s="1"/>
  <c r="B9" i="72"/>
  <c r="B10" i="90"/>
  <c r="D10" i="90" s="1"/>
  <c r="C10" i="67"/>
  <c r="D10" i="67" s="1"/>
  <c r="B14" i="67"/>
  <c r="D14" i="67" s="1"/>
  <c r="C12" i="55"/>
  <c r="B14" i="59"/>
  <c r="B9" i="66"/>
  <c r="C15" i="66"/>
  <c r="C15" i="59"/>
  <c r="B15" i="72"/>
  <c r="C9" i="72"/>
  <c r="D9" i="72" s="1"/>
  <c r="B12" i="72"/>
  <c r="C14" i="72"/>
  <c r="D14" i="72" s="1"/>
  <c r="B9" i="88"/>
  <c r="B11" i="90"/>
  <c r="B11" i="66"/>
  <c r="D11" i="66" s="1"/>
  <c r="C13" i="59"/>
  <c r="D13" i="59" s="1"/>
  <c r="B10" i="72"/>
  <c r="C11" i="72"/>
  <c r="D11" i="72" s="1"/>
  <c r="C15" i="72"/>
  <c r="D15" i="72" s="1"/>
  <c r="C13" i="89"/>
  <c r="B10" i="91"/>
  <c r="C13" i="66"/>
  <c r="C12" i="66"/>
  <c r="C14" i="66"/>
  <c r="B10" i="59"/>
  <c r="C10" i="59"/>
  <c r="B15" i="59"/>
  <c r="C9" i="71"/>
  <c r="B14" i="71"/>
  <c r="D14" i="71" s="1"/>
  <c r="C14" i="67"/>
  <c r="D15" i="66"/>
  <c r="C14" i="59"/>
  <c r="D14" i="59" s="1"/>
  <c r="B14" i="66"/>
  <c r="B10" i="66"/>
  <c r="C9" i="66"/>
  <c r="B9" i="59"/>
  <c r="C12" i="59"/>
  <c r="D12" i="59" s="1"/>
  <c r="C9" i="59"/>
  <c r="C9" i="88"/>
  <c r="D9" i="88" s="1"/>
  <c r="B15" i="71"/>
  <c r="C15" i="71"/>
  <c r="D15" i="71" s="1"/>
  <c r="C11" i="59"/>
  <c r="B12" i="66"/>
  <c r="B13" i="66"/>
  <c r="C11" i="66"/>
  <c r="B11" i="59"/>
  <c r="D11" i="59" s="1"/>
  <c r="B12" i="88"/>
  <c r="B10" i="71"/>
  <c r="C10" i="71"/>
  <c r="C13" i="51"/>
  <c r="B12" i="58"/>
  <c r="C13" i="62"/>
  <c r="B14" i="62"/>
  <c r="B11" i="49"/>
  <c r="D11" i="49" s="1"/>
  <c r="B9" i="78"/>
  <c r="B14" i="83"/>
  <c r="D14" i="83" s="1"/>
  <c r="B15" i="62"/>
  <c r="D15" i="62" s="1"/>
  <c r="B15" i="70"/>
  <c r="C14" i="74"/>
  <c r="B12" i="51"/>
  <c r="B10" i="51"/>
  <c r="B11" i="51"/>
  <c r="B10" i="62"/>
  <c r="C10" i="62"/>
  <c r="C11" i="78"/>
  <c r="B9" i="83"/>
  <c r="C11" i="83"/>
  <c r="C14" i="51"/>
  <c r="D14" i="51" s="1"/>
  <c r="C9" i="62"/>
  <c r="C10" i="49"/>
  <c r="D10" i="49" s="1"/>
  <c r="D12" i="49" s="1"/>
  <c r="B13" i="83"/>
  <c r="D13" i="83" s="1"/>
  <c r="C9" i="83"/>
  <c r="B11" i="74"/>
  <c r="B13" i="51"/>
  <c r="D13" i="51" s="1"/>
  <c r="B13" i="53"/>
  <c r="D13" i="53" s="1"/>
  <c r="B14" i="78"/>
  <c r="D14" i="78" s="1"/>
  <c r="C10" i="74"/>
  <c r="C11" i="74"/>
  <c r="C13" i="88"/>
  <c r="C12" i="88"/>
  <c r="C11" i="89"/>
  <c r="B12" i="91"/>
  <c r="B13" i="50"/>
  <c r="C11" i="51"/>
  <c r="B14" i="55"/>
  <c r="B10" i="58"/>
  <c r="D10" i="58" s="1"/>
  <c r="C12" i="62"/>
  <c r="D12" i="62" s="1"/>
  <c r="B13" i="62"/>
  <c r="C14" i="62"/>
  <c r="B9" i="67"/>
  <c r="D9" i="67" s="1"/>
  <c r="B12" i="78"/>
  <c r="B14" i="79"/>
  <c r="C12" i="79"/>
  <c r="B9" i="79"/>
  <c r="D9" i="79" s="1"/>
  <c r="C12" i="80"/>
  <c r="B13" i="81"/>
  <c r="C14" i="83"/>
  <c r="C10" i="83"/>
  <c r="B12" i="83"/>
  <c r="D12" i="83" s="1"/>
  <c r="B14" i="70"/>
  <c r="B9" i="74"/>
  <c r="B14" i="74"/>
  <c r="D14" i="74" s="1"/>
  <c r="B12" i="74"/>
  <c r="D12" i="74" s="1"/>
  <c r="C10" i="77"/>
  <c r="C9" i="77"/>
  <c r="C13" i="77"/>
  <c r="D13" i="77" s="1"/>
  <c r="C10" i="88"/>
  <c r="B10" i="88"/>
  <c r="B9" i="89"/>
  <c r="D9" i="89" s="1"/>
  <c r="C13" i="91"/>
  <c r="C12" i="67"/>
  <c r="D12" i="67" s="1"/>
  <c r="C13" i="71"/>
  <c r="B15" i="67"/>
  <c r="C12" i="51"/>
  <c r="B13" i="67"/>
  <c r="B11" i="67"/>
  <c r="D11" i="67" s="1"/>
  <c r="B12" i="67"/>
  <c r="C9" i="58"/>
  <c r="D9" i="58" s="1"/>
  <c r="C13" i="78"/>
  <c r="C13" i="80"/>
  <c r="C9" i="74"/>
  <c r="C15" i="74"/>
  <c r="C10" i="55"/>
  <c r="B14" i="58"/>
  <c r="B11" i="58"/>
  <c r="B9" i="62"/>
  <c r="B11" i="62"/>
  <c r="D11" i="62" s="1"/>
  <c r="C9" i="78"/>
  <c r="C11" i="79"/>
  <c r="C13" i="79"/>
  <c r="D13" i="79" s="1"/>
  <c r="B12" i="79"/>
  <c r="D12" i="79" s="1"/>
  <c r="C10" i="81"/>
  <c r="C13" i="81"/>
  <c r="B11" i="83"/>
  <c r="B10" i="83"/>
  <c r="D10" i="83" s="1"/>
  <c r="B9" i="71"/>
  <c r="B13" i="74"/>
  <c r="B15" i="74"/>
  <c r="D15" i="74" s="1"/>
  <c r="B10" i="74"/>
  <c r="C14" i="77"/>
  <c r="D14" i="77" s="1"/>
  <c r="B11" i="77"/>
  <c r="D11" i="77" s="1"/>
  <c r="B10" i="77"/>
  <c r="B13" i="88"/>
  <c r="C11" i="88"/>
  <c r="D11" i="88" s="1"/>
  <c r="C10" i="89"/>
  <c r="C12" i="71"/>
  <c r="B13" i="71"/>
  <c r="B12" i="71"/>
  <c r="C11" i="71"/>
  <c r="B11" i="71"/>
  <c r="C13" i="67"/>
  <c r="B14" i="51"/>
  <c r="C15" i="67"/>
  <c r="B14" i="53"/>
  <c r="C9" i="53"/>
  <c r="B9" i="53"/>
  <c r="D12" i="54"/>
  <c r="C10" i="63"/>
  <c r="D10" i="63" s="1"/>
  <c r="C14" i="80"/>
  <c r="C11" i="80"/>
  <c r="B14" i="80"/>
  <c r="C12" i="82"/>
  <c r="D12" i="82" s="1"/>
  <c r="B13" i="82"/>
  <c r="D13" i="82" s="1"/>
  <c r="C10" i="82"/>
  <c r="B13" i="70"/>
  <c r="B12" i="70"/>
  <c r="B11" i="70"/>
  <c r="B10" i="70"/>
  <c r="D10" i="70" s="1"/>
  <c r="B15" i="73"/>
  <c r="B13" i="73"/>
  <c r="B10" i="73"/>
  <c r="C11" i="53"/>
  <c r="C12" i="53"/>
  <c r="B11" i="53"/>
  <c r="B11" i="63"/>
  <c r="B12" i="63" s="1"/>
  <c r="C10" i="80"/>
  <c r="B11" i="80"/>
  <c r="B12" i="80"/>
  <c r="D12" i="80" s="1"/>
  <c r="B10" i="82"/>
  <c r="D10" i="82" s="1"/>
  <c r="B14" i="82"/>
  <c r="D14" i="82" s="1"/>
  <c r="C9" i="82"/>
  <c r="C9" i="70"/>
  <c r="D9" i="70" s="1"/>
  <c r="C15" i="70"/>
  <c r="C14" i="70"/>
  <c r="C13" i="70"/>
  <c r="C10" i="73"/>
  <c r="C15" i="73"/>
  <c r="B11" i="73"/>
  <c r="C12" i="73"/>
  <c r="D12" i="73" s="1"/>
  <c r="C13" i="68"/>
  <c r="C9" i="51"/>
  <c r="D9" i="51" s="1"/>
  <c r="C10" i="53"/>
  <c r="D10" i="53" s="1"/>
  <c r="B12" i="53"/>
  <c r="D12" i="53" s="1"/>
  <c r="C13" i="53"/>
  <c r="B10" i="80"/>
  <c r="B13" i="80"/>
  <c r="B9" i="82"/>
  <c r="D9" i="82" s="1"/>
  <c r="B11" i="82"/>
  <c r="D11" i="82" s="1"/>
  <c r="D9" i="57"/>
  <c r="D14" i="57"/>
  <c r="C12" i="70"/>
  <c r="C11" i="70"/>
  <c r="C14" i="73"/>
  <c r="D14" i="73" s="1"/>
  <c r="C13" i="73"/>
  <c r="B9" i="73"/>
  <c r="D9" i="73" s="1"/>
  <c r="D10" i="71"/>
  <c r="B10" i="56"/>
  <c r="C11" i="68"/>
  <c r="C15" i="68"/>
  <c r="C11" i="58"/>
  <c r="C12" i="58"/>
  <c r="B9" i="58"/>
  <c r="D12" i="57"/>
  <c r="B9" i="80"/>
  <c r="D9" i="80" s="1"/>
  <c r="B11" i="91"/>
  <c r="D13" i="54"/>
  <c r="C14" i="68"/>
  <c r="C14" i="58"/>
  <c r="C12" i="91"/>
  <c r="D12" i="91" s="1"/>
  <c r="C10" i="91"/>
  <c r="D10" i="91" s="1"/>
  <c r="C12" i="68"/>
  <c r="C10" i="68"/>
  <c r="B9" i="68"/>
  <c r="B11" i="68"/>
  <c r="B13" i="68"/>
  <c r="B15" i="68"/>
  <c r="B10" i="68"/>
  <c r="B12" i="68"/>
  <c r="B14" i="68"/>
  <c r="C9" i="50"/>
  <c r="D9" i="50" s="1"/>
  <c r="B9" i="55"/>
  <c r="C9" i="55"/>
  <c r="C11" i="56"/>
  <c r="C12" i="56"/>
  <c r="D13" i="72"/>
  <c r="B13" i="90"/>
  <c r="C12" i="90"/>
  <c r="C9" i="56"/>
  <c r="C14" i="50"/>
  <c r="D14" i="50" s="1"/>
  <c r="B12" i="50"/>
  <c r="C10" i="50"/>
  <c r="D14" i="54"/>
  <c r="B11" i="55"/>
  <c r="D11" i="55" s="1"/>
  <c r="B10" i="55"/>
  <c r="D10" i="55" s="1"/>
  <c r="C13" i="55"/>
  <c r="B12" i="56"/>
  <c r="C10" i="56"/>
  <c r="B11" i="56"/>
  <c r="B10" i="78"/>
  <c r="B11" i="78"/>
  <c r="C10" i="78"/>
  <c r="B14" i="81"/>
  <c r="D14" i="81" s="1"/>
  <c r="C9" i="81"/>
  <c r="B9" i="81"/>
  <c r="D10" i="57"/>
  <c r="D11" i="57"/>
  <c r="D13" i="74"/>
  <c r="D13" i="76"/>
  <c r="C13" i="90"/>
  <c r="B9" i="90"/>
  <c r="B9" i="91"/>
  <c r="D9" i="91" s="1"/>
  <c r="B13" i="91"/>
  <c r="D13" i="91" s="1"/>
  <c r="C12" i="50"/>
  <c r="D13" i="52"/>
  <c r="B12" i="55"/>
  <c r="D12" i="55" s="1"/>
  <c r="B9" i="56"/>
  <c r="D15" i="60"/>
  <c r="C13" i="50"/>
  <c r="B10" i="50"/>
  <c r="B11" i="50"/>
  <c r="D11" i="50" s="1"/>
  <c r="B13" i="55"/>
  <c r="C14" i="55"/>
  <c r="C14" i="56"/>
  <c r="D14" i="56" s="1"/>
  <c r="B13" i="78"/>
  <c r="C12" i="78"/>
  <c r="C11" i="81"/>
  <c r="D11" i="81" s="1"/>
  <c r="C12" i="81"/>
  <c r="D12" i="81" s="1"/>
  <c r="D12" i="76"/>
  <c r="D26" i="84"/>
  <c r="C11" i="90"/>
  <c r="C9" i="90"/>
  <c r="B12" i="90"/>
  <c r="C11" i="91"/>
  <c r="D15" i="75"/>
  <c r="D12" i="75"/>
  <c r="C6" i="84"/>
  <c r="E6" i="84" s="1"/>
  <c r="C14" i="84"/>
  <c r="D13" i="75"/>
  <c r="B10" i="89"/>
  <c r="B11" i="89"/>
  <c r="B12" i="89"/>
  <c r="B13" i="89"/>
  <c r="D13" i="89" s="1"/>
  <c r="C12" i="89"/>
  <c r="C12" i="87"/>
  <c r="B9" i="87"/>
  <c r="D9" i="87" s="1"/>
  <c r="B13" i="87"/>
  <c r="B10" i="87"/>
  <c r="B12" i="87"/>
  <c r="D12" i="87" s="1"/>
  <c r="C11" i="87"/>
  <c r="B11" i="87"/>
  <c r="C13" i="87"/>
  <c r="C10" i="87"/>
  <c r="D9" i="84"/>
  <c r="E9" i="84" s="1"/>
  <c r="D14" i="84"/>
  <c r="C5" i="84"/>
  <c r="C22" i="84"/>
  <c r="C21" i="84"/>
  <c r="C26" i="84"/>
  <c r="C18" i="84"/>
  <c r="D5" i="84"/>
  <c r="D7" i="84" s="1"/>
  <c r="D25" i="84"/>
  <c r="C13" i="84"/>
  <c r="D21" i="84"/>
  <c r="D10" i="84"/>
  <c r="C10" i="84"/>
  <c r="C11" i="84" s="1"/>
  <c r="D13" i="84"/>
  <c r="D22" i="84"/>
  <c r="D23" i="84" s="1"/>
  <c r="C17" i="84"/>
  <c r="D17" i="84"/>
  <c r="D18" i="84"/>
  <c r="C25" i="84"/>
  <c r="D15" i="76"/>
  <c r="D14" i="75"/>
  <c r="D11" i="75"/>
  <c r="D10" i="75"/>
  <c r="D12" i="72"/>
  <c r="B13" i="58"/>
  <c r="D13" i="58" s="1"/>
  <c r="B15" i="58"/>
  <c r="C15" i="58"/>
  <c r="D14" i="61"/>
  <c r="D14" i="62"/>
  <c r="D12" i="60"/>
  <c r="D11" i="83"/>
  <c r="D9" i="83"/>
  <c r="D10" i="81"/>
  <c r="D10" i="79"/>
  <c r="D11" i="79"/>
  <c r="D9" i="75"/>
  <c r="D11" i="73"/>
  <c r="D10" i="73"/>
  <c r="D9" i="68"/>
  <c r="D10" i="66"/>
  <c r="C12" i="65"/>
  <c r="D10" i="65"/>
  <c r="B11" i="64"/>
  <c r="B10" i="64"/>
  <c r="C11" i="64"/>
  <c r="C12" i="64" s="1"/>
  <c r="D12" i="61"/>
  <c r="D13" i="61"/>
  <c r="D9" i="61"/>
  <c r="D14" i="60"/>
  <c r="D11" i="60"/>
  <c r="D9" i="60"/>
  <c r="D10" i="60"/>
  <c r="D13" i="56"/>
  <c r="D14" i="53"/>
  <c r="D12" i="52"/>
  <c r="D14" i="52"/>
  <c r="D10" i="51"/>
  <c r="D12" i="78" l="1"/>
  <c r="D12" i="51"/>
  <c r="D11" i="65"/>
  <c r="D13" i="66"/>
  <c r="D9" i="59"/>
  <c r="D10" i="59"/>
  <c r="D11" i="54"/>
  <c r="D9" i="54"/>
  <c r="D11" i="90"/>
  <c r="C12" i="63"/>
  <c r="D13" i="55"/>
  <c r="D13" i="68"/>
  <c r="D12" i="58"/>
  <c r="D11" i="70"/>
  <c r="D13" i="88"/>
  <c r="D9" i="78"/>
  <c r="D10" i="88"/>
  <c r="D13" i="81"/>
  <c r="D14" i="79"/>
  <c r="D13" i="62"/>
  <c r="D12" i="66"/>
  <c r="D9" i="66"/>
  <c r="D14" i="66"/>
  <c r="D15" i="59"/>
  <c r="D12" i="90"/>
  <c r="D14" i="58"/>
  <c r="D12" i="70"/>
  <c r="D12" i="71"/>
  <c r="D10" i="77"/>
  <c r="D11" i="78"/>
  <c r="D14" i="80"/>
  <c r="D9" i="62"/>
  <c r="D13" i="71"/>
  <c r="D9" i="71"/>
  <c r="D11" i="58"/>
  <c r="D11" i="74"/>
  <c r="D11" i="51"/>
  <c r="D12" i="88"/>
  <c r="D12" i="68"/>
  <c r="C12" i="49"/>
  <c r="D13" i="73"/>
  <c r="D13" i="80"/>
  <c r="D14" i="70"/>
  <c r="D15" i="70"/>
  <c r="D14" i="55"/>
  <c r="D10" i="50"/>
  <c r="B12" i="49"/>
  <c r="B12" i="64"/>
  <c r="D13" i="70"/>
  <c r="D10" i="89"/>
  <c r="D13" i="78"/>
  <c r="D10" i="74"/>
  <c r="D9" i="90"/>
  <c r="D11" i="80"/>
  <c r="D12" i="65"/>
  <c r="E13" i="84"/>
  <c r="D15" i="68"/>
  <c r="D15" i="67"/>
  <c r="D9" i="74"/>
  <c r="D10" i="62"/>
  <c r="D11" i="71"/>
  <c r="D9" i="56"/>
  <c r="D10" i="80"/>
  <c r="D15" i="73"/>
  <c r="D11" i="89"/>
  <c r="D13" i="50"/>
  <c r="D9" i="81"/>
  <c r="D10" i="78"/>
  <c r="D12" i="56"/>
  <c r="D11" i="68"/>
  <c r="D11" i="91"/>
  <c r="D12" i="50"/>
  <c r="D11" i="63"/>
  <c r="D10" i="68"/>
  <c r="D13" i="67"/>
  <c r="D9" i="53"/>
  <c r="C7" i="84"/>
  <c r="E26" i="84"/>
  <c r="D10" i="56"/>
  <c r="D11" i="53"/>
  <c r="C27" i="84"/>
  <c r="D13" i="87"/>
  <c r="D13" i="90"/>
  <c r="D14" i="68"/>
  <c r="E18" i="84"/>
  <c r="D27" i="84"/>
  <c r="D9" i="55"/>
  <c r="D11" i="84"/>
  <c r="D12" i="89"/>
  <c r="D11" i="56"/>
  <c r="E21" i="84"/>
  <c r="D10" i="87"/>
  <c r="D12" i="63"/>
  <c r="C15" i="84"/>
  <c r="E14" i="84"/>
  <c r="D11" i="87"/>
  <c r="D15" i="84"/>
  <c r="E25" i="84"/>
  <c r="E5" i="84"/>
  <c r="E7" i="84" s="1"/>
  <c r="D19" i="84"/>
  <c r="C23" i="84"/>
  <c r="E17" i="84"/>
  <c r="E22" i="84"/>
  <c r="E23" i="84" s="1"/>
  <c r="E10" i="84"/>
  <c r="E11" i="84" s="1"/>
  <c r="C19" i="84"/>
  <c r="D15" i="58"/>
  <c r="D10" i="64"/>
  <c r="D11" i="64"/>
  <c r="E15" i="84" l="1"/>
  <c r="E19" i="84"/>
  <c r="E27" i="84"/>
  <c r="D12" i="64"/>
</calcChain>
</file>

<file path=xl/sharedStrings.xml><?xml version="1.0" encoding="utf-8"?>
<sst xmlns="http://schemas.openxmlformats.org/spreadsheetml/2006/main" count="4637" uniqueCount="136">
  <si>
    <t>VÍNCULO</t>
  </si>
  <si>
    <t>SIGLA SETOR</t>
  </si>
  <si>
    <t>SETOR</t>
  </si>
  <si>
    <t>Organização e planejamento da unidade durante o trabalho remoto (por favor, escolha os itens que se aplicam a sua unidade e/ou a sua função): [Distribuição uniforme do trabalho entre os/as integrantes da/s equipe/s]</t>
  </si>
  <si>
    <t>Organização e planejamento da unidade durante o trabalho remoto (por favor, escolha os itens que se aplicam a sua unidade e/ou a sua função): [Estipulação prazos para a realização de tarefas]</t>
  </si>
  <si>
    <t>Organização e planejamento da unidade durante o trabalho remoto (por favor, escolha os itens que se aplicam a sua unidade e/ou a sua função): [Periodicidade de reuniões com a/s equipe/s de trabalho]</t>
  </si>
  <si>
    <t>Organização e planejamento da unidade durante o trabalho remoto (por favor, escolha os itens que se aplicam a sua unidade e/ou a sua função): [Comunicação e interação entre os/as integrantes da/s equipe/s de trabalho]</t>
  </si>
  <si>
    <t>Organização e planejamento da unidade durante o trabalho remoto (por favor, escolha os itens que se aplicam a sua unidade e/ou a sua função): [Comunicação e interação com as comunidades interna e externa]</t>
  </si>
  <si>
    <t>Organização e planejamento da unidade durante o trabalho remoto (por favor, escolha os itens que se aplicam a sua unidade e/ou a sua função): [Compreensão da/s equipe/s em relação às dificuldades de Adaptação  dos/as servidores/as ao trabalho remoto]</t>
  </si>
  <si>
    <t>Organização e planejamento da unidade durante o trabalho remoto (por favor, escolha os itens que se aplicam a sua unidade e/ou a sua função): [Agilidade na Comunicação das normativas da UFPR sobre o trabalho remoto]</t>
  </si>
  <si>
    <t>Condições de funcionamento das ferramentas digitais oferecidas pela UFPR: [Intranet]</t>
  </si>
  <si>
    <t>Condições de funcionamento das ferramentas digitais oferecidas pela UFPR: [UFPR Virtual]</t>
  </si>
  <si>
    <t>Condições de funcionamento das ferramentas digitais oferecidas pela UFPR: [SEI]</t>
  </si>
  <si>
    <t>Condições de funcionamento das ferramentas digitais oferecidas pela UFPR: [Outlook]</t>
  </si>
  <si>
    <t>Condições de funcionamento das ferramentas digitais oferecidas pela UFPR: [OneDrive]</t>
  </si>
  <si>
    <t>Condições de funcionamento das ferramentas digitais oferecidas pela UFPR: [Teams]</t>
  </si>
  <si>
    <t>Adaptação  de estrutura para o desenvolvimento do meu trabalho durante o período remoto: [Emprestei da UFPR os equipamentos e/ou mobiliários necessários]</t>
  </si>
  <si>
    <t>Adaptação  de estrutura para o desenvolvimento do meu trabalho durante o período remoto: [Investi em equipamentos, mobiliários, pacote de serviços de internet, outros]</t>
  </si>
  <si>
    <t>Adaptação  de estrutura para o desenvolvimento do meu trabalho durante o período remoto: [Não investi, pois Não tive necessidade]</t>
  </si>
  <si>
    <t>Adaptação  de estrutura para o desenvolvimento do meu trabalho durante o período remoto: [Não investi, pois não tive Condições]</t>
  </si>
  <si>
    <t>Condições estruturais que disponho para a realização das atividades remotas: [Internet]</t>
  </si>
  <si>
    <t>Condições estruturais que disponho para a realização das atividades remotas: [Computador (notebook, desktop)]</t>
  </si>
  <si>
    <t>Condições estruturais que disponho para a realização das atividades remotas: [Tablet]</t>
  </si>
  <si>
    <t>Condições estruturais que disponho para a realização das atividades remotas: [Celular]</t>
  </si>
  <si>
    <t>Condições estruturais que disponho para a realização das atividades remotas: [Câmera e microfone (com ou sem fones)]</t>
  </si>
  <si>
    <t>Condições estruturais que disponho para a realização das atividades remotas: [mobiliários (mesa, cadeira, outros)]</t>
  </si>
  <si>
    <t>Condições estruturais que disponho para a realização das atividades remotas: [Ergonomia]</t>
  </si>
  <si>
    <t>Condições estruturais que disponho para a realização das atividades remotas: [iluminação]</t>
  </si>
  <si>
    <t>Condições estruturais que disponho para a realização das atividades remotas: [ruído]</t>
  </si>
  <si>
    <t>Condições estruturais que disponho para a realização das atividades remotas: [Espaço físico]</t>
  </si>
  <si>
    <t>Circunstâncias do ambiente no qual desempenho meu trabalho remoto: [Concentração</t>
  </si>
  <si>
    <t>Circunstâncias do ambiente no qual desempenho meu trabalho remoto: [Organização]</t>
  </si>
  <si>
    <t>Circunstâncias do ambiente no qual desempenho meu trabalho remoto: [Motivação]</t>
  </si>
  <si>
    <t>Circunstâncias do ambiente no qual desempenho meu trabalho remoto: [Saúde psicológica]</t>
  </si>
  <si>
    <t>Circunstâncias do ambiente no qual desempenho meu trabalho remoto: [Saúde física]</t>
  </si>
  <si>
    <t>Circunstâncias do ambiente no qual desempenho meu trabalho remoto: [Apoio familiar]</t>
  </si>
  <si>
    <t>Circunstâncias do ambiente no qual desempenho meu trabalho remoto: [Adaptação  à  modalidade de trabalho]</t>
  </si>
  <si>
    <t>Horários em que desempenho minhas atividades remotamente: [Os horários de trabalho remoto permanecem os mesmos que o presencial]</t>
  </si>
  <si>
    <t>Horários em que desempenho minhas atividades remotamente: [Houve mudança de horário em relação ao trabalho presencial]</t>
  </si>
  <si>
    <t>Horários em que desempenho minhas atividades remotamente: [Consigo desempenhar meu trabalho utilizando a carga horária diária regular]</t>
  </si>
  <si>
    <t>Horários em que desempenho minhas atividades remotamente: [Tenho trabalhado mais que a carga horária diária regular para desempenhar minhas atividades]</t>
  </si>
  <si>
    <t>Horários em que desempenho minhas atividades remotamente: [Trabalho a mesma quantidade de dias que o trabalho presencial]</t>
  </si>
  <si>
    <t>Horários em que desempenho minhas atividades remotamente: [Tenho trabalhado mais dias da semana que o trabalho presencial para desempenhar minhas atividades]</t>
  </si>
  <si>
    <t>Impressões sobre o trabalho remoto: [Minha produtividade melhorou durante o trabalho remoto, se comparado ao trabalho presencial]</t>
  </si>
  <si>
    <t>Impressões sobre o trabalho remoto: [Sinto-me mais sobrecarregado/a no trabalho remoto, se comparado ao trabalho presencial]</t>
  </si>
  <si>
    <t>Impressões sobre o trabalho remoto: [Estou satisfeito/a com meu desempenho durante o trabalho remoto]</t>
  </si>
  <si>
    <t>Impressões sobre o trabalho remoto: [Sinto falta das interações sociais presenciais]</t>
  </si>
  <si>
    <t>Considerando um possível retorno ao trabalho presencial e na possibilidade de flexibilização entre trabalho presencial e remoto, marque o quanto da sua carga horária você gostaria de dedicar ao trabalho remoto:</t>
  </si>
  <si>
    <t>DOCENTE_ESTATUTARIO</t>
  </si>
  <si>
    <t>Regular</t>
  </si>
  <si>
    <t>Ruim</t>
  </si>
  <si>
    <t>Bom</t>
  </si>
  <si>
    <t>Não sei responder</t>
  </si>
  <si>
    <t>Não</t>
  </si>
  <si>
    <t>Sim</t>
  </si>
  <si>
    <t>Não se aplica</t>
  </si>
  <si>
    <t>Discordo razoavelmente</t>
  </si>
  <si>
    <t>Concordo plenamente</t>
  </si>
  <si>
    <t>40% a 60% do tempo</t>
  </si>
  <si>
    <t>TECNICO_ESTATUTARIO</t>
  </si>
  <si>
    <t>Excelente</t>
  </si>
  <si>
    <t>Concordo</t>
  </si>
  <si>
    <t>Discordo totalmente</t>
  </si>
  <si>
    <t>60% a 80% do tempo</t>
  </si>
  <si>
    <t>20% a 40% do tempo</t>
  </si>
  <si>
    <t>Discordo</t>
  </si>
  <si>
    <t>Não tenho interesse em realizar trabalho remoto</t>
  </si>
  <si>
    <t>Péssimo</t>
  </si>
  <si>
    <t>10% a 20% do tempo</t>
  </si>
  <si>
    <t>CH</t>
  </si>
  <si>
    <t>Setor de Ciências Humanas</t>
  </si>
  <si>
    <t>DOCENTE_CLT</t>
  </si>
  <si>
    <t>DOCENTE_APOSENTADO</t>
  </si>
  <si>
    <t>QUESTÃO1</t>
  </si>
  <si>
    <t>QUESTÃO2</t>
  </si>
  <si>
    <t>QUESTÃO3</t>
  </si>
  <si>
    <t>QUESTÃO4</t>
  </si>
  <si>
    <t>QUESTÃO5</t>
  </si>
  <si>
    <t>QUESTÃO6</t>
  </si>
  <si>
    <t>QUESTÃO7</t>
  </si>
  <si>
    <t>QUESTÃO8</t>
  </si>
  <si>
    <t>QUESTÃO9</t>
  </si>
  <si>
    <t>QUESTÃO10</t>
  </si>
  <si>
    <t>QUESTÃO11</t>
  </si>
  <si>
    <t>QUESTÃO12</t>
  </si>
  <si>
    <t>QUESTÃO13</t>
  </si>
  <si>
    <t>QUESTÃO14</t>
  </si>
  <si>
    <t>QUESTÃO15</t>
  </si>
  <si>
    <t>QUESTÃO16</t>
  </si>
  <si>
    <t>QUESTÃO17</t>
  </si>
  <si>
    <t>QUESTÃO18</t>
  </si>
  <si>
    <t>QUESTÃO19</t>
  </si>
  <si>
    <t>QUESTÃO20</t>
  </si>
  <si>
    <t>QUESTÃO21</t>
  </si>
  <si>
    <t>QUESTÃO22</t>
  </si>
  <si>
    <t>QUESTÃO23</t>
  </si>
  <si>
    <t>QUESTÃO24</t>
  </si>
  <si>
    <t>QUESTÃO25</t>
  </si>
  <si>
    <t>QUESTÃO26</t>
  </si>
  <si>
    <t>QUESTÃO27</t>
  </si>
  <si>
    <t>QUESTÃO28</t>
  </si>
  <si>
    <t>QUESTÃO29</t>
  </si>
  <si>
    <t>QUESTÃO30</t>
  </si>
  <si>
    <t>QUESTÃO31</t>
  </si>
  <si>
    <t>QUESTÃO32</t>
  </si>
  <si>
    <t>QUESTÃO33</t>
  </si>
  <si>
    <t>QUESTÃO34</t>
  </si>
  <si>
    <t>QUESTÃO35</t>
  </si>
  <si>
    <t>QUESTÃO36</t>
  </si>
  <si>
    <t>QUESTÃO37</t>
  </si>
  <si>
    <t>QUESTÃO38</t>
  </si>
  <si>
    <t>QUESTÃO39</t>
  </si>
  <si>
    <t>QUESTÃO40</t>
  </si>
  <si>
    <t>QUESTÃO41</t>
  </si>
  <si>
    <t>QUESTÃO42</t>
  </si>
  <si>
    <t>QUESTÃO43</t>
  </si>
  <si>
    <t>QUESTÃO44</t>
  </si>
  <si>
    <t>QUESTÃO45</t>
  </si>
  <si>
    <t>PERCENTUAIS</t>
  </si>
  <si>
    <t>DOCENTE TOTAL %</t>
  </si>
  <si>
    <t>TÉCNICO %</t>
  </si>
  <si>
    <t>TOTAL %</t>
  </si>
  <si>
    <t xml:space="preserve">TOTAL </t>
  </si>
  <si>
    <t xml:space="preserve">Horários em que desempenho minhas atividades remotamente: </t>
  </si>
  <si>
    <t>Os horários de trabalho remoto permanecem os mesmos que o presencial</t>
  </si>
  <si>
    <t>Questão 35</t>
  </si>
  <si>
    <t>Questão 36</t>
  </si>
  <si>
    <t>Houve mudança de horário em relação ao trabalho presencial</t>
  </si>
  <si>
    <t>Questão 37</t>
  </si>
  <si>
    <t>Consigo desempenhar meu trabalho utilizando a carga horária diária regular]</t>
  </si>
  <si>
    <t>Questão 38</t>
  </si>
  <si>
    <t>Tenho trabalhado mais que a carga horária diária regular para desempenhar minhas atividades</t>
  </si>
  <si>
    <t>Questão 39</t>
  </si>
  <si>
    <t>Trabalho a mesma quantidade de dias que o trabalho presencial</t>
  </si>
  <si>
    <t>Questão 40</t>
  </si>
  <si>
    <t>Tenho trabalhado mais dias da semana que o trabalho presencial para desempenhar minhas atividades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</si>
</sst>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43" fontId="1" fillId="0" borderId="0" xfId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left" wrapText="1"/>
    </xf>
    <xf numFmtId="0" fontId="0" fillId="0" borderId="9" xfId="0" applyBorder="1" applyAlignment="1">
      <alignment horizontal="left" vertical="center" wrapText="1"/>
    </xf>
    <xf numFmtId="1" fontId="0" fillId="0" borderId="9" xfId="0" applyNumberFormat="1" applyBorder="1" applyAlignment="1">
      <alignment horizontal="left" vertical="center"/>
    </xf>
    <xf numFmtId="1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1" fontId="0" fillId="0" borderId="9" xfId="3" applyNumberFormat="1" applyFont="1" applyBorder="1" applyAlignment="1">
      <alignment horizontal="left"/>
    </xf>
    <xf numFmtId="1" fontId="0" fillId="0" borderId="9" xfId="0" applyNumberFormat="1" applyBorder="1" applyAlignment="1">
      <alignment horizontal="left"/>
    </xf>
    <xf numFmtId="1" fontId="0" fillId="0" borderId="12" xfId="0" applyNumberFormat="1" applyBorder="1" applyAlignment="1">
      <alignment horizontal="left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11" xfId="0" applyBorder="1"/>
    <xf numFmtId="1" fontId="0" fillId="0" borderId="9" xfId="0" applyNumberFormat="1" applyBorder="1"/>
    <xf numFmtId="1" fontId="0" fillId="0" borderId="6" xfId="0" applyNumberFormat="1" applyBorder="1"/>
    <xf numFmtId="0" fontId="0" fillId="0" borderId="4" xfId="0" applyBorder="1"/>
    <xf numFmtId="1" fontId="0" fillId="0" borderId="12" xfId="0" applyNumberFormat="1" applyBorder="1"/>
    <xf numFmtId="1" fontId="0" fillId="0" borderId="13" xfId="0" applyNumberFormat="1" applyBorder="1" applyAlignment="1">
      <alignment horizontal="center" vertical="center"/>
    </xf>
    <xf numFmtId="1" fontId="0" fillId="0" borderId="13" xfId="0" applyNumberFormat="1" applyBorder="1"/>
    <xf numFmtId="1" fontId="0" fillId="0" borderId="11" xfId="0" applyNumberFormat="1" applyBorder="1"/>
    <xf numFmtId="0" fontId="0" fillId="0" borderId="10" xfId="0" applyBorder="1"/>
    <xf numFmtId="0" fontId="0" fillId="0" borderId="12" xfId="0" applyBorder="1"/>
    <xf numFmtId="2" fontId="0" fillId="0" borderId="0" xfId="0" applyNumberFormat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9" fontId="1" fillId="0" borderId="9" xfId="3" applyBorder="1" applyAlignment="1">
      <alignment horizontal="center" vertical="center"/>
    </xf>
    <xf numFmtId="9" fontId="1" fillId="0" borderId="9" xfId="3" applyBorder="1" applyAlignment="1">
      <alignment horizontal="left" vertical="center"/>
    </xf>
    <xf numFmtId="9" fontId="0" fillId="0" borderId="9" xfId="3" applyFont="1" applyBorder="1" applyAlignment="1">
      <alignment horizontal="left"/>
    </xf>
    <xf numFmtId="9" fontId="0" fillId="0" borderId="9" xfId="3" applyFont="1" applyBorder="1" applyAlignment="1">
      <alignment horizontal="left" wrapText="1"/>
    </xf>
    <xf numFmtId="9" fontId="0" fillId="0" borderId="9" xfId="3" applyFont="1" applyBorder="1" applyAlignment="1">
      <alignment horizontal="center"/>
    </xf>
    <xf numFmtId="9" fontId="0" fillId="0" borderId="9" xfId="3" applyFont="1" applyBorder="1"/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wrapText="1"/>
    </xf>
  </cellXfs>
  <cellStyles count="4">
    <cellStyle name="Normal" xfId="0" builtinId="0"/>
    <cellStyle name="Porcentagem" xfId="3" builtinId="5"/>
    <cellStyle name="Porcentagem 2" xfId="2" xr:uid="{BA6B07AE-22A3-4AA9-B0F8-57ECC459CB4D}"/>
    <cellStyle name="Vírgula 2" xfId="1" xr:uid="{5D563314-1025-4A63-9DA0-51FAEDCFB9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'Q1'!$B$9:$B$14</c:f>
              <c:numCache>
                <c:formatCode>0%</c:formatCode>
                <c:ptCount val="6"/>
                <c:pt idx="0">
                  <c:v>6.4102564102564097E-2</c:v>
                </c:pt>
                <c:pt idx="1">
                  <c:v>0.24358974358974358</c:v>
                </c:pt>
                <c:pt idx="2">
                  <c:v>0.14102564102564102</c:v>
                </c:pt>
                <c:pt idx="3">
                  <c:v>0.10256410256410256</c:v>
                </c:pt>
                <c:pt idx="4">
                  <c:v>3.8461538461538464E-2</c:v>
                </c:pt>
                <c:pt idx="5">
                  <c:v>6.4102564102564097E-2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07-48B2-8000-B8944100D094}"/>
            </c:ext>
          </c:extLst>
        </c:ser>
        <c:ser>
          <c:idx val="2"/>
          <c:order val="1"/>
          <c:tx>
            <c:strRef>
              <c:f>'Q1'!$C$8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'Q1'!$C$9:$C$14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0.17948717948717949</c:v>
                </c:pt>
                <c:pt idx="2">
                  <c:v>1.282051282051282E-2</c:v>
                </c:pt>
                <c:pt idx="3">
                  <c:v>1.282051282051282E-2</c:v>
                </c:pt>
                <c:pt idx="4">
                  <c:v>0</c:v>
                </c:pt>
                <c:pt idx="5">
                  <c:v>6.4102564102564097E-2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07-48B2-8000-B8944100D094}"/>
            </c:ext>
          </c:extLst>
        </c:ser>
        <c:ser>
          <c:idx val="0"/>
          <c:order val="2"/>
          <c:tx>
            <c:strRef>
              <c:f>'Q1'!$D$8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'Q1'!$D$9:$D$14</c:f>
              <c:numCache>
                <c:formatCode>0%</c:formatCode>
                <c:ptCount val="6"/>
                <c:pt idx="0">
                  <c:v>0.14102564102564102</c:v>
                </c:pt>
                <c:pt idx="1">
                  <c:v>0.42307692307692307</c:v>
                </c:pt>
                <c:pt idx="2">
                  <c:v>0.15384615384615385</c:v>
                </c:pt>
                <c:pt idx="3">
                  <c:v>0.11538461538461538</c:v>
                </c:pt>
                <c:pt idx="4">
                  <c:v>3.8461538461538464E-2</c:v>
                </c:pt>
                <c:pt idx="5">
                  <c:v>0.12820512820512819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07-48B2-8000-B8944100D0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'Q10'!$B$9:$B$15</c:f>
              <c:numCache>
                <c:formatCode>0%</c:formatCode>
                <c:ptCount val="7"/>
                <c:pt idx="0">
                  <c:v>0.14102564102564102</c:v>
                </c:pt>
                <c:pt idx="1">
                  <c:v>0.38461538461538464</c:v>
                </c:pt>
                <c:pt idx="2">
                  <c:v>5.128205128205128E-2</c:v>
                </c:pt>
                <c:pt idx="3">
                  <c:v>5.128205128205128E-2</c:v>
                </c:pt>
                <c:pt idx="4">
                  <c:v>0</c:v>
                </c:pt>
                <c:pt idx="5">
                  <c:v>0</c:v>
                </c:pt>
                <c:pt idx="6">
                  <c:v>2.564102564102564E-2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F-4077-99DD-2B89DCB6C947}"/>
            </c:ext>
          </c:extLst>
        </c:ser>
        <c:ser>
          <c:idx val="2"/>
          <c:order val="1"/>
          <c:tx>
            <c:strRef>
              <c:f>'Q10'!$C$8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'Q10'!$C$9:$C$15</c:f>
              <c:numCache>
                <c:formatCode>0%</c:formatCode>
                <c:ptCount val="7"/>
                <c:pt idx="0">
                  <c:v>0.12820512820512819</c:v>
                </c:pt>
                <c:pt idx="1">
                  <c:v>0.19230769230769232</c:v>
                </c:pt>
                <c:pt idx="2">
                  <c:v>2.564102564102564E-2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F-4077-99DD-2B89DCB6C947}"/>
            </c:ext>
          </c:extLst>
        </c:ser>
        <c:ser>
          <c:idx val="0"/>
          <c:order val="2"/>
          <c:tx>
            <c:strRef>
              <c:f>'Q10'!$D$8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'Q10'!$D$9:$D$15</c:f>
              <c:numCache>
                <c:formatCode>0%</c:formatCode>
                <c:ptCount val="7"/>
                <c:pt idx="0">
                  <c:v>0.26923076923076922</c:v>
                </c:pt>
                <c:pt idx="1">
                  <c:v>0.57692307692307698</c:v>
                </c:pt>
                <c:pt idx="2">
                  <c:v>7.6923076923076927E-2</c:v>
                </c:pt>
                <c:pt idx="3">
                  <c:v>5.128205128205128E-2</c:v>
                </c:pt>
                <c:pt idx="4">
                  <c:v>0</c:v>
                </c:pt>
                <c:pt idx="5">
                  <c:v>0</c:v>
                </c:pt>
                <c:pt idx="6">
                  <c:v>2.564102564102564E-2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F-4077-99DD-2B89DCB6C9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'Q11'!$B$9:$B$15</c:f>
              <c:numCache>
                <c:formatCode>0%</c:formatCode>
                <c:ptCount val="7"/>
                <c:pt idx="0">
                  <c:v>0.15384615384615385</c:v>
                </c:pt>
                <c:pt idx="1">
                  <c:v>0.29487179487179488</c:v>
                </c:pt>
                <c:pt idx="2">
                  <c:v>0.11538461538461539</c:v>
                </c:pt>
                <c:pt idx="3">
                  <c:v>3.8461538461538464E-2</c:v>
                </c:pt>
                <c:pt idx="4">
                  <c:v>2.564102564102564E-2</c:v>
                </c:pt>
                <c:pt idx="5">
                  <c:v>1.282051282051282E-2</c:v>
                </c:pt>
                <c:pt idx="6">
                  <c:v>1.282051282051282E-2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F09-ACD6-421DB28DFB5E}"/>
            </c:ext>
          </c:extLst>
        </c:ser>
        <c:ser>
          <c:idx val="2"/>
          <c:order val="1"/>
          <c:tx>
            <c:strRef>
              <c:f>'Q11'!$C$8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'Q11'!$C$9:$C$15</c:f>
              <c:numCache>
                <c:formatCode>0%</c:formatCode>
                <c:ptCount val="7"/>
                <c:pt idx="0">
                  <c:v>8.9743589743589744E-2</c:v>
                </c:pt>
                <c:pt idx="1">
                  <c:v>0.21794871794871795</c:v>
                </c:pt>
                <c:pt idx="2">
                  <c:v>2.564102564102564E-2</c:v>
                </c:pt>
                <c:pt idx="3">
                  <c:v>1.282051282051282E-2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6A-4F09-ACD6-421DB28DFB5E}"/>
            </c:ext>
          </c:extLst>
        </c:ser>
        <c:ser>
          <c:idx val="0"/>
          <c:order val="2"/>
          <c:tx>
            <c:strRef>
              <c:f>'Q11'!$D$8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'Q11'!$D$9:$D$15</c:f>
              <c:numCache>
                <c:formatCode>0%</c:formatCode>
                <c:ptCount val="7"/>
                <c:pt idx="0">
                  <c:v>0.24358974358974361</c:v>
                </c:pt>
                <c:pt idx="1">
                  <c:v>0.51282051282051277</c:v>
                </c:pt>
                <c:pt idx="2">
                  <c:v>0.14102564102564102</c:v>
                </c:pt>
                <c:pt idx="3">
                  <c:v>5.128205128205128E-2</c:v>
                </c:pt>
                <c:pt idx="4">
                  <c:v>2.564102564102564E-2</c:v>
                </c:pt>
                <c:pt idx="5">
                  <c:v>1.282051282051282E-2</c:v>
                </c:pt>
                <c:pt idx="6">
                  <c:v>1.282051282051282E-2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6A-4F09-ACD6-421DB28DFB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'Q12'!$B$9:$B$15</c:f>
              <c:numCache>
                <c:formatCode>0%</c:formatCode>
                <c:ptCount val="7"/>
                <c:pt idx="0">
                  <c:v>0.12820512820512819</c:v>
                </c:pt>
                <c:pt idx="1">
                  <c:v>0.19230769230769232</c:v>
                </c:pt>
                <c:pt idx="2">
                  <c:v>5.128205128205128E-2</c:v>
                </c:pt>
                <c:pt idx="3">
                  <c:v>5.128205128205128E-2</c:v>
                </c:pt>
                <c:pt idx="4">
                  <c:v>0</c:v>
                </c:pt>
                <c:pt idx="5">
                  <c:v>8.9743589743589744E-2</c:v>
                </c:pt>
                <c:pt idx="6">
                  <c:v>0.14102564102564102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F-43AE-9F3E-F037FE0C13D2}"/>
            </c:ext>
          </c:extLst>
        </c:ser>
        <c:ser>
          <c:idx val="2"/>
          <c:order val="1"/>
          <c:tx>
            <c:strRef>
              <c:f>'Q12'!$C$8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'Q12'!$C$9:$C$15</c:f>
              <c:numCache>
                <c:formatCode>0%</c:formatCode>
                <c:ptCount val="7"/>
                <c:pt idx="0">
                  <c:v>7.6923076923076927E-2</c:v>
                </c:pt>
                <c:pt idx="1">
                  <c:v>0.12820512820512819</c:v>
                </c:pt>
                <c:pt idx="2">
                  <c:v>1.282051282051282E-2</c:v>
                </c:pt>
                <c:pt idx="3">
                  <c:v>1.282051282051282E-2</c:v>
                </c:pt>
                <c:pt idx="4">
                  <c:v>0</c:v>
                </c:pt>
                <c:pt idx="5">
                  <c:v>2.564102564102564E-2</c:v>
                </c:pt>
                <c:pt idx="6">
                  <c:v>8.9743589743589744E-2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FF-43AE-9F3E-F037FE0C13D2}"/>
            </c:ext>
          </c:extLst>
        </c:ser>
        <c:ser>
          <c:idx val="0"/>
          <c:order val="2"/>
          <c:tx>
            <c:strRef>
              <c:f>'Q12'!$D$8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'Q12'!$D$9:$D$15</c:f>
              <c:numCache>
                <c:formatCode>0%</c:formatCode>
                <c:ptCount val="7"/>
                <c:pt idx="0">
                  <c:v>0.20512820512820512</c:v>
                </c:pt>
                <c:pt idx="1">
                  <c:v>0.32051282051282048</c:v>
                </c:pt>
                <c:pt idx="2">
                  <c:v>6.4102564102564097E-2</c:v>
                </c:pt>
                <c:pt idx="3">
                  <c:v>6.4102564102564097E-2</c:v>
                </c:pt>
                <c:pt idx="4">
                  <c:v>0</c:v>
                </c:pt>
                <c:pt idx="5">
                  <c:v>0.11538461538461539</c:v>
                </c:pt>
                <c:pt idx="6">
                  <c:v>0.23076923076923078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FF-43AE-9F3E-F037FE0C13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'Q13'!$B$9:$B$15</c:f>
              <c:numCache>
                <c:formatCode>0%</c:formatCode>
                <c:ptCount val="7"/>
                <c:pt idx="0">
                  <c:v>0.15384615384615385</c:v>
                </c:pt>
                <c:pt idx="1">
                  <c:v>0.24358974358974358</c:v>
                </c:pt>
                <c:pt idx="2">
                  <c:v>0.12820512820512819</c:v>
                </c:pt>
                <c:pt idx="3">
                  <c:v>5.128205128205128E-2</c:v>
                </c:pt>
                <c:pt idx="4">
                  <c:v>6.4102564102564097E-2</c:v>
                </c:pt>
                <c:pt idx="5">
                  <c:v>0</c:v>
                </c:pt>
                <c:pt idx="6">
                  <c:v>1.282051282051282E-2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76-4EE1-B7B7-576C71D7833D}"/>
            </c:ext>
          </c:extLst>
        </c:ser>
        <c:ser>
          <c:idx val="2"/>
          <c:order val="1"/>
          <c:tx>
            <c:strRef>
              <c:f>'Q13'!$C$8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'Q13'!$C$9:$C$15</c:f>
              <c:numCache>
                <c:formatCode>0%</c:formatCode>
                <c:ptCount val="7"/>
                <c:pt idx="0">
                  <c:v>7.6923076923076927E-2</c:v>
                </c:pt>
                <c:pt idx="1">
                  <c:v>0.17948717948717949</c:v>
                </c:pt>
                <c:pt idx="2">
                  <c:v>3.8461538461538464E-2</c:v>
                </c:pt>
                <c:pt idx="3">
                  <c:v>1.282051282051282E-2</c:v>
                </c:pt>
                <c:pt idx="4">
                  <c:v>0</c:v>
                </c:pt>
                <c:pt idx="5">
                  <c:v>1.282051282051282E-2</c:v>
                </c:pt>
                <c:pt idx="6">
                  <c:v>2.564102564102564E-2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76-4EE1-B7B7-576C71D7833D}"/>
            </c:ext>
          </c:extLst>
        </c:ser>
        <c:ser>
          <c:idx val="0"/>
          <c:order val="2"/>
          <c:tx>
            <c:strRef>
              <c:f>'Q13'!$D$8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'Q13'!$D$9:$D$15</c:f>
              <c:numCache>
                <c:formatCode>0%</c:formatCode>
                <c:ptCount val="7"/>
                <c:pt idx="0">
                  <c:v>0.23076923076923078</c:v>
                </c:pt>
                <c:pt idx="1">
                  <c:v>0.42307692307692307</c:v>
                </c:pt>
                <c:pt idx="2">
                  <c:v>0.16666666666666666</c:v>
                </c:pt>
                <c:pt idx="3">
                  <c:v>6.4102564102564097E-2</c:v>
                </c:pt>
                <c:pt idx="4">
                  <c:v>6.4102564102564097E-2</c:v>
                </c:pt>
                <c:pt idx="5">
                  <c:v>1.282051282051282E-2</c:v>
                </c:pt>
                <c:pt idx="6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76-4EE1-B7B7-576C71D783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'Q14'!$B$9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'Q14'!$B$10:$B$11</c:f>
              <c:numCache>
                <c:formatCode>0%</c:formatCode>
                <c:ptCount val="2"/>
                <c:pt idx="0">
                  <c:v>3.4090909090909088E-2</c:v>
                </c:pt>
                <c:pt idx="1">
                  <c:v>0.64772727272727271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EA-4499-BCF9-0C2FF68AC275}"/>
            </c:ext>
          </c:extLst>
        </c:ser>
        <c:ser>
          <c:idx val="1"/>
          <c:order val="1"/>
          <c:tx>
            <c:strRef>
              <c:f>'Q14'!$C$9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'Q14'!$C$10:$C$11</c:f>
              <c:numCache>
                <c:formatCode>0%</c:formatCode>
                <c:ptCount val="2"/>
                <c:pt idx="0">
                  <c:v>7.9545454545454544E-2</c:v>
                </c:pt>
                <c:pt idx="1">
                  <c:v>0.23863636363636365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EA-4499-BCF9-0C2FF68AC275}"/>
            </c:ext>
          </c:extLst>
        </c:ser>
        <c:ser>
          <c:idx val="2"/>
          <c:order val="2"/>
          <c:tx>
            <c:strRef>
              <c:f>'Q14'!$D$9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'Q14'!$D$10:$D$11</c:f>
              <c:numCache>
                <c:formatCode>0%</c:formatCode>
                <c:ptCount val="2"/>
                <c:pt idx="0">
                  <c:v>0.11363636363636363</c:v>
                </c:pt>
                <c:pt idx="1">
                  <c:v>0.88636363636363635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EA-4499-BCF9-0C2FF68AC2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'Q15'!$B$9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'Q15'!$B$10:$B$11</c:f>
              <c:numCache>
                <c:formatCode>0%</c:formatCode>
                <c:ptCount val="2"/>
                <c:pt idx="0">
                  <c:v>0.39772727272727271</c:v>
                </c:pt>
                <c:pt idx="1">
                  <c:v>0.28409090909090912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71-4D9B-BF65-62C3F8AB55BC}"/>
            </c:ext>
          </c:extLst>
        </c:ser>
        <c:ser>
          <c:idx val="1"/>
          <c:order val="1"/>
          <c:tx>
            <c:strRef>
              <c:f>'Q15'!$C$9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'Q15'!$C$10:$C$11</c:f>
              <c:numCache>
                <c:formatCode>0%</c:formatCode>
                <c:ptCount val="2"/>
                <c:pt idx="0">
                  <c:v>0.15909090909090909</c:v>
                </c:pt>
                <c:pt idx="1">
                  <c:v>0.15909090909090909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71-4D9B-BF65-62C3F8AB55BC}"/>
            </c:ext>
          </c:extLst>
        </c:ser>
        <c:ser>
          <c:idx val="2"/>
          <c:order val="2"/>
          <c:tx>
            <c:strRef>
              <c:f>'Q15'!$D$9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'Q15'!$D$10:$D$11</c:f>
              <c:numCache>
                <c:formatCode>0%</c:formatCode>
                <c:ptCount val="2"/>
                <c:pt idx="0">
                  <c:v>0.55681818181818177</c:v>
                </c:pt>
                <c:pt idx="1">
                  <c:v>0.44318181818181823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71-4D9B-BF65-62C3F8AB55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'Q16'!$B$9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'Q16'!$B$10:$B$11</c:f>
              <c:numCache>
                <c:formatCode>0%</c:formatCode>
                <c:ptCount val="2"/>
                <c:pt idx="0">
                  <c:v>0.15909090909090909</c:v>
                </c:pt>
                <c:pt idx="1">
                  <c:v>0.52272727272727271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04-49ED-A895-84A5F7D60A12}"/>
            </c:ext>
          </c:extLst>
        </c:ser>
        <c:ser>
          <c:idx val="1"/>
          <c:order val="1"/>
          <c:tx>
            <c:strRef>
              <c:f>'Q16'!$C$9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'Q16'!$C$10:$C$11</c:f>
              <c:numCache>
                <c:formatCode>0%</c:formatCode>
                <c:ptCount val="2"/>
                <c:pt idx="0">
                  <c:v>0.10227272727272728</c:v>
                </c:pt>
                <c:pt idx="1">
                  <c:v>0.21590909090909091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04-49ED-A895-84A5F7D60A12}"/>
            </c:ext>
          </c:extLst>
        </c:ser>
        <c:ser>
          <c:idx val="2"/>
          <c:order val="2"/>
          <c:tx>
            <c:strRef>
              <c:f>'Q16'!$D$9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'Q16'!$D$10:$D$11</c:f>
              <c:numCache>
                <c:formatCode>0%</c:formatCode>
                <c:ptCount val="2"/>
                <c:pt idx="0">
                  <c:v>0.26136363636363635</c:v>
                </c:pt>
                <c:pt idx="1">
                  <c:v>0.73863636363636365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04-49ED-A895-84A5F7D60A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'Q17'!$B$9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'Q17'!$B$10:$B$11</c:f>
              <c:numCache>
                <c:formatCode>0%</c:formatCode>
                <c:ptCount val="2"/>
                <c:pt idx="0">
                  <c:v>1.1363636363636364E-2</c:v>
                </c:pt>
                <c:pt idx="1">
                  <c:v>0.67045454545454541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20-452F-BC2B-B1E6C8447F86}"/>
            </c:ext>
          </c:extLst>
        </c:ser>
        <c:ser>
          <c:idx val="1"/>
          <c:order val="1"/>
          <c:tx>
            <c:strRef>
              <c:f>'Q17'!$C$9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'Q17'!$C$10:$C$11</c:f>
              <c:numCache>
                <c:formatCode>0%</c:formatCode>
                <c:ptCount val="2"/>
                <c:pt idx="0">
                  <c:v>2.2727272727272728E-2</c:v>
                </c:pt>
                <c:pt idx="1">
                  <c:v>0.29545454545454547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20-452F-BC2B-B1E6C8447F86}"/>
            </c:ext>
          </c:extLst>
        </c:ser>
        <c:ser>
          <c:idx val="2"/>
          <c:order val="2"/>
          <c:tx>
            <c:strRef>
              <c:f>'Q17'!$D$9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'Q17'!$A$10:$A$11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'Q17'!$D$10:$D$11</c:f>
              <c:numCache>
                <c:formatCode>0%</c:formatCode>
                <c:ptCount val="2"/>
                <c:pt idx="0">
                  <c:v>3.4090909090909088E-2</c:v>
                </c:pt>
                <c:pt idx="1">
                  <c:v>0.96590909090909083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20-452F-BC2B-B1E6C8447F8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'Q18'!$B$9:$B$15</c:f>
              <c:numCache>
                <c:formatCode>0%</c:formatCode>
                <c:ptCount val="7"/>
                <c:pt idx="0">
                  <c:v>0.24358974358974358</c:v>
                </c:pt>
                <c:pt idx="1">
                  <c:v>0.26923076923076922</c:v>
                </c:pt>
                <c:pt idx="2">
                  <c:v>0.12820512820512819</c:v>
                </c:pt>
                <c:pt idx="3">
                  <c:v>1.282051282051282E-2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A6-407F-9938-0781CE205339}"/>
            </c:ext>
          </c:extLst>
        </c:ser>
        <c:ser>
          <c:idx val="2"/>
          <c:order val="1"/>
          <c:tx>
            <c:strRef>
              <c:f>'Q18'!$C$8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'Q18'!$C$9:$C$15</c:f>
              <c:numCache>
                <c:formatCode>0%</c:formatCode>
                <c:ptCount val="7"/>
                <c:pt idx="0">
                  <c:v>0.11538461538461539</c:v>
                </c:pt>
                <c:pt idx="1">
                  <c:v>0.15384615384615385</c:v>
                </c:pt>
                <c:pt idx="2">
                  <c:v>7.6923076923076927E-2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A6-407F-9938-0781CE205339}"/>
            </c:ext>
          </c:extLst>
        </c:ser>
        <c:ser>
          <c:idx val="0"/>
          <c:order val="2"/>
          <c:tx>
            <c:strRef>
              <c:f>'Q18'!$D$8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'Q18'!$D$9:$D$15</c:f>
              <c:numCache>
                <c:formatCode>0%</c:formatCode>
                <c:ptCount val="7"/>
                <c:pt idx="0">
                  <c:v>0.35897435897435898</c:v>
                </c:pt>
                <c:pt idx="1">
                  <c:v>0.42307692307692307</c:v>
                </c:pt>
                <c:pt idx="2">
                  <c:v>0.20512820512820512</c:v>
                </c:pt>
                <c:pt idx="3">
                  <c:v>1.282051282051282E-2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A6-407F-9938-0781CE2053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'Q19'!$B$8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'Q19'!$B$9:$B$15</c:f>
              <c:numCache>
                <c:formatCode>0%</c:formatCode>
                <c:ptCount val="7"/>
                <c:pt idx="0">
                  <c:v>0.28205128205128205</c:v>
                </c:pt>
                <c:pt idx="1">
                  <c:v>0.20512820512820512</c:v>
                </c:pt>
                <c:pt idx="2">
                  <c:v>0.14102564102564102</c:v>
                </c:pt>
                <c:pt idx="3">
                  <c:v>2.564102564102564E-2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DB-4735-B966-A4F4AC7026BC}"/>
            </c:ext>
          </c:extLst>
        </c:ser>
        <c:ser>
          <c:idx val="2"/>
          <c:order val="1"/>
          <c:tx>
            <c:strRef>
              <c:f>'Q19'!$C$8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'Q19'!$C$9:$C$15</c:f>
              <c:numCache>
                <c:formatCode>0%</c:formatCode>
                <c:ptCount val="7"/>
                <c:pt idx="0">
                  <c:v>8.9743589743589744E-2</c:v>
                </c:pt>
                <c:pt idx="1">
                  <c:v>0.20512820512820512</c:v>
                </c:pt>
                <c:pt idx="2">
                  <c:v>5.128205128205128E-2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DB-4735-B966-A4F4AC7026BC}"/>
            </c:ext>
          </c:extLst>
        </c:ser>
        <c:ser>
          <c:idx val="0"/>
          <c:order val="2"/>
          <c:tx>
            <c:strRef>
              <c:f>'Q19'!$D$8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'Q19'!$D$9:$D$15</c:f>
              <c:numCache>
                <c:formatCode>0%</c:formatCode>
                <c:ptCount val="7"/>
                <c:pt idx="0">
                  <c:v>0.37179487179487181</c:v>
                </c:pt>
                <c:pt idx="1">
                  <c:v>0.41025641025641024</c:v>
                </c:pt>
                <c:pt idx="2">
                  <c:v>0.19230769230769229</c:v>
                </c:pt>
                <c:pt idx="3">
                  <c:v>2.564102564102564E-2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DB-4735-B966-A4F4AC7026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'Q2'!$B$9:$B$14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0.26923076923076922</c:v>
                </c:pt>
                <c:pt idx="2">
                  <c:v>0.11538461538461539</c:v>
                </c:pt>
                <c:pt idx="3">
                  <c:v>8.9743589743589744E-2</c:v>
                </c:pt>
                <c:pt idx="4">
                  <c:v>2.564102564102564E-2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F0-4993-B12F-11C6B8BB3B81}"/>
            </c:ext>
          </c:extLst>
        </c:ser>
        <c:ser>
          <c:idx val="2"/>
          <c:order val="1"/>
          <c:tx>
            <c:strRef>
              <c:f>'Q2'!$C$8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'Q2'!$C$9:$C$14</c:f>
              <c:numCache>
                <c:formatCode>0%</c:formatCode>
                <c:ptCount val="6"/>
                <c:pt idx="0">
                  <c:v>0.11538461538461539</c:v>
                </c:pt>
                <c:pt idx="1">
                  <c:v>0.19230769230769232</c:v>
                </c:pt>
                <c:pt idx="2">
                  <c:v>3.8461538461538464E-2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F0-4993-B12F-11C6B8BB3B81}"/>
            </c:ext>
          </c:extLst>
        </c:ser>
        <c:ser>
          <c:idx val="0"/>
          <c:order val="2"/>
          <c:tx>
            <c:strRef>
              <c:f>'Q2'!$D$8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'Q2'!$D$9:$D$14</c:f>
              <c:numCache>
                <c:formatCode>0%</c:formatCode>
                <c:ptCount val="6"/>
                <c:pt idx="0">
                  <c:v>0.19230769230769232</c:v>
                </c:pt>
                <c:pt idx="1">
                  <c:v>0.46153846153846156</c:v>
                </c:pt>
                <c:pt idx="2">
                  <c:v>0.15384615384615385</c:v>
                </c:pt>
                <c:pt idx="3">
                  <c:v>8.9743589743589744E-2</c:v>
                </c:pt>
                <c:pt idx="4">
                  <c:v>2.564102564102564E-2</c:v>
                </c:pt>
                <c:pt idx="5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F0-4993-B12F-11C6B8BB3B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'Q20'!$B$9:$B$15</c:f>
              <c:numCache>
                <c:formatCode>0%</c:formatCode>
                <c:ptCount val="7"/>
                <c:pt idx="0">
                  <c:v>3.8461538461538464E-2</c:v>
                </c:pt>
                <c:pt idx="1">
                  <c:v>0.10256410256410256</c:v>
                </c:pt>
                <c:pt idx="2">
                  <c:v>2.564102564102564E-2</c:v>
                </c:pt>
                <c:pt idx="3">
                  <c:v>0</c:v>
                </c:pt>
                <c:pt idx="4">
                  <c:v>0</c:v>
                </c:pt>
                <c:pt idx="5">
                  <c:v>0.48717948717948717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DC-453A-B8B7-74833B8F7569}"/>
            </c:ext>
          </c:extLst>
        </c:ser>
        <c:ser>
          <c:idx val="2"/>
          <c:order val="1"/>
          <c:tx>
            <c:strRef>
              <c:f>'Q20'!$C$8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'Q20'!$C$9:$C$15</c:f>
              <c:numCache>
                <c:formatCode>0%</c:formatCode>
                <c:ptCount val="7"/>
                <c:pt idx="0">
                  <c:v>1.282051282051282E-2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DC-453A-B8B7-74833B8F7569}"/>
            </c:ext>
          </c:extLst>
        </c:ser>
        <c:ser>
          <c:idx val="0"/>
          <c:order val="2"/>
          <c:tx>
            <c:strRef>
              <c:f>'Q20'!$D$8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'Q20'!$A$9:$A$15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'Q20'!$D$9:$D$15</c:f>
              <c:numCache>
                <c:formatCode>0%</c:formatCode>
                <c:ptCount val="7"/>
                <c:pt idx="0">
                  <c:v>5.128205128205128E-2</c:v>
                </c:pt>
                <c:pt idx="1">
                  <c:v>0.10256410256410256</c:v>
                </c:pt>
                <c:pt idx="2">
                  <c:v>2.564102564102564E-2</c:v>
                </c:pt>
                <c:pt idx="3">
                  <c:v>0</c:v>
                </c:pt>
                <c:pt idx="4">
                  <c:v>0</c:v>
                </c:pt>
                <c:pt idx="5">
                  <c:v>0.82051282051282048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DC-453A-B8B7-74833B8F756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'Q21'!$B$9:$B$15</c:f>
              <c:numCache>
                <c:formatCode>0%</c:formatCode>
                <c:ptCount val="7"/>
                <c:pt idx="0">
                  <c:v>0.17948717948717949</c:v>
                </c:pt>
                <c:pt idx="1">
                  <c:v>0.26923076923076922</c:v>
                </c:pt>
                <c:pt idx="2">
                  <c:v>0.11538461538461539</c:v>
                </c:pt>
                <c:pt idx="3">
                  <c:v>1.282051282051282E-2</c:v>
                </c:pt>
                <c:pt idx="4">
                  <c:v>0</c:v>
                </c:pt>
                <c:pt idx="5">
                  <c:v>7.6923076923076927E-2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D-40CC-B0EB-B511D028F081}"/>
            </c:ext>
          </c:extLst>
        </c:ser>
        <c:ser>
          <c:idx val="2"/>
          <c:order val="1"/>
          <c:tx>
            <c:strRef>
              <c:f>'Q21'!$C$8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'Q21'!$C$9:$C$15</c:f>
              <c:numCache>
                <c:formatCode>0%</c:formatCode>
                <c:ptCount val="7"/>
                <c:pt idx="0">
                  <c:v>5.128205128205128E-2</c:v>
                </c:pt>
                <c:pt idx="1">
                  <c:v>0.21794871794871795</c:v>
                </c:pt>
                <c:pt idx="2">
                  <c:v>6.4102564102564097E-2</c:v>
                </c:pt>
                <c:pt idx="3">
                  <c:v>0</c:v>
                </c:pt>
                <c:pt idx="4">
                  <c:v>0</c:v>
                </c:pt>
                <c:pt idx="5">
                  <c:v>1.282051282051282E-2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3D-40CC-B0EB-B511D028F081}"/>
            </c:ext>
          </c:extLst>
        </c:ser>
        <c:ser>
          <c:idx val="0"/>
          <c:order val="2"/>
          <c:tx>
            <c:strRef>
              <c:f>'Q21'!$D$8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'Q21'!$D$9:$D$15</c:f>
              <c:numCache>
                <c:formatCode>0%</c:formatCode>
                <c:ptCount val="7"/>
                <c:pt idx="0">
                  <c:v>0.23076923076923078</c:v>
                </c:pt>
                <c:pt idx="1">
                  <c:v>0.48717948717948717</c:v>
                </c:pt>
                <c:pt idx="2">
                  <c:v>0.17948717948717949</c:v>
                </c:pt>
                <c:pt idx="3">
                  <c:v>1.282051282051282E-2</c:v>
                </c:pt>
                <c:pt idx="4">
                  <c:v>0</c:v>
                </c:pt>
                <c:pt idx="5">
                  <c:v>8.9743589743589744E-2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3D-40CC-B0EB-B511D028F0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'Q22'!$B$9:$B$15</c:f>
              <c:numCache>
                <c:formatCode>0%</c:formatCode>
                <c:ptCount val="7"/>
                <c:pt idx="0">
                  <c:v>0.17948717948717949</c:v>
                </c:pt>
                <c:pt idx="1">
                  <c:v>0.19230769230769232</c:v>
                </c:pt>
                <c:pt idx="2">
                  <c:v>0.17948717948717949</c:v>
                </c:pt>
                <c:pt idx="3">
                  <c:v>3.8461538461538464E-2</c:v>
                </c:pt>
                <c:pt idx="4">
                  <c:v>0</c:v>
                </c:pt>
                <c:pt idx="5">
                  <c:v>6.4102564102564097E-2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72-45A8-965A-345C751B4E47}"/>
            </c:ext>
          </c:extLst>
        </c:ser>
        <c:ser>
          <c:idx val="2"/>
          <c:order val="1"/>
          <c:tx>
            <c:strRef>
              <c:f>'Q22'!$C$8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'Q22'!$C$9:$C$15</c:f>
              <c:numCache>
                <c:formatCode>0%</c:formatCode>
                <c:ptCount val="7"/>
                <c:pt idx="0">
                  <c:v>5.128205128205128E-2</c:v>
                </c:pt>
                <c:pt idx="1">
                  <c:v>0.14102564102564102</c:v>
                </c:pt>
                <c:pt idx="2">
                  <c:v>6.4102564102564097E-2</c:v>
                </c:pt>
                <c:pt idx="3">
                  <c:v>2.564102564102564E-2</c:v>
                </c:pt>
                <c:pt idx="4">
                  <c:v>2.564102564102564E-2</c:v>
                </c:pt>
                <c:pt idx="5">
                  <c:v>3.8461538461538464E-2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72-45A8-965A-345C751B4E47}"/>
            </c:ext>
          </c:extLst>
        </c:ser>
        <c:ser>
          <c:idx val="0"/>
          <c:order val="2"/>
          <c:tx>
            <c:strRef>
              <c:f>'Q22'!$D$8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'Q22'!$D$9:$D$15</c:f>
              <c:numCache>
                <c:formatCode>0%</c:formatCode>
                <c:ptCount val="7"/>
                <c:pt idx="0">
                  <c:v>0.23076923076923078</c:v>
                </c:pt>
                <c:pt idx="1">
                  <c:v>0.33333333333333337</c:v>
                </c:pt>
                <c:pt idx="2">
                  <c:v>0.24358974358974358</c:v>
                </c:pt>
                <c:pt idx="3">
                  <c:v>6.4102564102564097E-2</c:v>
                </c:pt>
                <c:pt idx="4">
                  <c:v>2.564102564102564E-2</c:v>
                </c:pt>
                <c:pt idx="5">
                  <c:v>0.10256410256410256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72-45A8-965A-345C751B4E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'Q23'!$B$9:$B$15</c:f>
              <c:numCache>
                <c:formatCode>0%</c:formatCode>
                <c:ptCount val="7"/>
                <c:pt idx="0">
                  <c:v>0.14102564102564102</c:v>
                </c:pt>
                <c:pt idx="1">
                  <c:v>0.21794871794871795</c:v>
                </c:pt>
                <c:pt idx="2">
                  <c:v>0.17948717948717949</c:v>
                </c:pt>
                <c:pt idx="3">
                  <c:v>7.6923076923076927E-2</c:v>
                </c:pt>
                <c:pt idx="4">
                  <c:v>2.564102564102564E-2</c:v>
                </c:pt>
                <c:pt idx="5">
                  <c:v>1.282051282051282E-2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6A-44AD-B382-5A6B15DFFE64}"/>
            </c:ext>
          </c:extLst>
        </c:ser>
        <c:ser>
          <c:idx val="2"/>
          <c:order val="1"/>
          <c:tx>
            <c:strRef>
              <c:f>'Q23'!$C$8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'Q23'!$C$9:$C$15</c:f>
              <c:numCache>
                <c:formatCode>0%</c:formatCode>
                <c:ptCount val="7"/>
                <c:pt idx="0">
                  <c:v>2.564102564102564E-2</c:v>
                </c:pt>
                <c:pt idx="1">
                  <c:v>0.14102564102564102</c:v>
                </c:pt>
                <c:pt idx="2">
                  <c:v>6.4102564102564097E-2</c:v>
                </c:pt>
                <c:pt idx="3">
                  <c:v>8.9743589743589744E-2</c:v>
                </c:pt>
                <c:pt idx="4">
                  <c:v>2.564102564102564E-2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6A-44AD-B382-5A6B15DFFE64}"/>
            </c:ext>
          </c:extLst>
        </c:ser>
        <c:ser>
          <c:idx val="0"/>
          <c:order val="2"/>
          <c:tx>
            <c:strRef>
              <c:f>'Q23'!$D$8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'Q23'!$D$9:$D$15</c:f>
              <c:numCache>
                <c:formatCode>0%</c:formatCode>
                <c:ptCount val="7"/>
                <c:pt idx="0">
                  <c:v>0.16666666666666666</c:v>
                </c:pt>
                <c:pt idx="1">
                  <c:v>0.35897435897435898</c:v>
                </c:pt>
                <c:pt idx="2">
                  <c:v>0.24358974358974358</c:v>
                </c:pt>
                <c:pt idx="3">
                  <c:v>0.16666666666666669</c:v>
                </c:pt>
                <c:pt idx="4">
                  <c:v>5.128205128205128E-2</c:v>
                </c:pt>
                <c:pt idx="5">
                  <c:v>1.282051282051282E-2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6A-44AD-B382-5A6B15DFFE6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'Q24'!$B$9:$B$15</c:f>
              <c:numCache>
                <c:formatCode>0%</c:formatCode>
                <c:ptCount val="7"/>
                <c:pt idx="0">
                  <c:v>7.6923076923076927E-2</c:v>
                </c:pt>
                <c:pt idx="1">
                  <c:v>0.16666666666666666</c:v>
                </c:pt>
                <c:pt idx="2">
                  <c:v>0.20512820512820512</c:v>
                </c:pt>
                <c:pt idx="3">
                  <c:v>8.9743589743589744E-2</c:v>
                </c:pt>
                <c:pt idx="4">
                  <c:v>7.6923076923076927E-2</c:v>
                </c:pt>
                <c:pt idx="5">
                  <c:v>2.564102564102564E-2</c:v>
                </c:pt>
                <c:pt idx="6">
                  <c:v>1.282051282051282E-2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9-4E0C-8B8D-97EFB0676FCE}"/>
            </c:ext>
          </c:extLst>
        </c:ser>
        <c:ser>
          <c:idx val="2"/>
          <c:order val="1"/>
          <c:tx>
            <c:strRef>
              <c:f>'Q24'!$C$8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'Q24'!$C$9:$C$15</c:f>
              <c:numCache>
                <c:formatCode>0%</c:formatCode>
                <c:ptCount val="7"/>
                <c:pt idx="0">
                  <c:v>2.564102564102564E-2</c:v>
                </c:pt>
                <c:pt idx="1">
                  <c:v>8.9743589743589744E-2</c:v>
                </c:pt>
                <c:pt idx="2">
                  <c:v>0.11538461538461539</c:v>
                </c:pt>
                <c:pt idx="3">
                  <c:v>8.9743589743589744E-2</c:v>
                </c:pt>
                <c:pt idx="4">
                  <c:v>2.564102564102564E-2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E9-4E0C-8B8D-97EFB0676FCE}"/>
            </c:ext>
          </c:extLst>
        </c:ser>
        <c:ser>
          <c:idx val="0"/>
          <c:order val="2"/>
          <c:tx>
            <c:strRef>
              <c:f>'Q24'!$D$8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'Q24'!$D$9:$D$15</c:f>
              <c:numCache>
                <c:formatCode>0%</c:formatCode>
                <c:ptCount val="7"/>
                <c:pt idx="0">
                  <c:v>0.10256410256410256</c:v>
                </c:pt>
                <c:pt idx="1">
                  <c:v>0.25641025641025639</c:v>
                </c:pt>
                <c:pt idx="2">
                  <c:v>0.32051282051282048</c:v>
                </c:pt>
                <c:pt idx="3">
                  <c:v>0.17948717948717949</c:v>
                </c:pt>
                <c:pt idx="4">
                  <c:v>0.10256410256410256</c:v>
                </c:pt>
                <c:pt idx="5">
                  <c:v>2.564102564102564E-2</c:v>
                </c:pt>
                <c:pt idx="6">
                  <c:v>1.282051282051282E-2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E9-4E0C-8B8D-97EFB0676F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'Q25'!$B$9:$B$15</c:f>
              <c:numCache>
                <c:formatCode>0%</c:formatCode>
                <c:ptCount val="7"/>
                <c:pt idx="0">
                  <c:v>0.11538461538461539</c:v>
                </c:pt>
                <c:pt idx="1">
                  <c:v>0.29487179487179488</c:v>
                </c:pt>
                <c:pt idx="2">
                  <c:v>0.14102564102564102</c:v>
                </c:pt>
                <c:pt idx="3">
                  <c:v>5.128205128205128E-2</c:v>
                </c:pt>
                <c:pt idx="4">
                  <c:v>3.8461538461538464E-2</c:v>
                </c:pt>
                <c:pt idx="5">
                  <c:v>1.282051282051282E-2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1B-41EA-98EA-473418099DF7}"/>
            </c:ext>
          </c:extLst>
        </c:ser>
        <c:ser>
          <c:idx val="2"/>
          <c:order val="1"/>
          <c:tx>
            <c:strRef>
              <c:f>'Q25'!$C$8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'Q25'!$C$9:$C$15</c:f>
              <c:numCache>
                <c:formatCode>0%</c:formatCode>
                <c:ptCount val="7"/>
                <c:pt idx="0">
                  <c:v>7.6923076923076927E-2</c:v>
                </c:pt>
                <c:pt idx="1">
                  <c:v>0.17948717948717949</c:v>
                </c:pt>
                <c:pt idx="2">
                  <c:v>8.9743589743589744E-2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1B-41EA-98EA-473418099DF7}"/>
            </c:ext>
          </c:extLst>
        </c:ser>
        <c:ser>
          <c:idx val="0"/>
          <c:order val="2"/>
          <c:tx>
            <c:strRef>
              <c:f>'Q25'!$D$8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'Q25'!$D$9:$D$15</c:f>
              <c:numCache>
                <c:formatCode>0%</c:formatCode>
                <c:ptCount val="7"/>
                <c:pt idx="0">
                  <c:v>0.19230769230769232</c:v>
                </c:pt>
                <c:pt idx="1">
                  <c:v>0.47435897435897434</c:v>
                </c:pt>
                <c:pt idx="2">
                  <c:v>0.23076923076923078</c:v>
                </c:pt>
                <c:pt idx="3">
                  <c:v>5.128205128205128E-2</c:v>
                </c:pt>
                <c:pt idx="4">
                  <c:v>3.8461538461538464E-2</c:v>
                </c:pt>
                <c:pt idx="5">
                  <c:v>1.282051282051282E-2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1B-41EA-98EA-473418099D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'Q26'!$B$9:$B$15</c:f>
              <c:numCache>
                <c:formatCode>0%</c:formatCode>
                <c:ptCount val="7"/>
                <c:pt idx="0">
                  <c:v>6.4102564102564097E-2</c:v>
                </c:pt>
                <c:pt idx="1">
                  <c:v>0.23076923076923078</c:v>
                </c:pt>
                <c:pt idx="2">
                  <c:v>0.20512820512820512</c:v>
                </c:pt>
                <c:pt idx="3">
                  <c:v>8.9743589743589744E-2</c:v>
                </c:pt>
                <c:pt idx="4">
                  <c:v>3.8461538461538464E-2</c:v>
                </c:pt>
                <c:pt idx="5">
                  <c:v>2.564102564102564E-2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D0-410A-B09D-3542EF380588}"/>
            </c:ext>
          </c:extLst>
        </c:ser>
        <c:ser>
          <c:idx val="2"/>
          <c:order val="1"/>
          <c:tx>
            <c:strRef>
              <c:f>'Q26'!$C$8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'Q26'!$C$9:$C$15</c:f>
              <c:numCache>
                <c:formatCode>0%</c:formatCode>
                <c:ptCount val="7"/>
                <c:pt idx="0">
                  <c:v>6.4102564102564097E-2</c:v>
                </c:pt>
                <c:pt idx="1">
                  <c:v>8.9743589743589744E-2</c:v>
                </c:pt>
                <c:pt idx="2">
                  <c:v>0.12820512820512819</c:v>
                </c:pt>
                <c:pt idx="3">
                  <c:v>2.564102564102564E-2</c:v>
                </c:pt>
                <c:pt idx="4">
                  <c:v>3.8461538461538464E-2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D0-410A-B09D-3542EF380588}"/>
            </c:ext>
          </c:extLst>
        </c:ser>
        <c:ser>
          <c:idx val="0"/>
          <c:order val="2"/>
          <c:tx>
            <c:strRef>
              <c:f>'Q26'!$D$8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'Q26'!$D$9:$D$15</c:f>
              <c:numCache>
                <c:formatCode>0%</c:formatCode>
                <c:ptCount val="7"/>
                <c:pt idx="0">
                  <c:v>0.12820512820512819</c:v>
                </c:pt>
                <c:pt idx="1">
                  <c:v>0.32051282051282054</c:v>
                </c:pt>
                <c:pt idx="2">
                  <c:v>0.33333333333333331</c:v>
                </c:pt>
                <c:pt idx="3">
                  <c:v>0.11538461538461539</c:v>
                </c:pt>
                <c:pt idx="4">
                  <c:v>7.6923076923076927E-2</c:v>
                </c:pt>
                <c:pt idx="5">
                  <c:v>2.564102564102564E-2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D0-410A-B09D-3542EF3805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'Q27'!$B$9:$B$15</c:f>
              <c:numCache>
                <c:formatCode>0%</c:formatCode>
                <c:ptCount val="7"/>
                <c:pt idx="0">
                  <c:v>0.17948717948717949</c:v>
                </c:pt>
                <c:pt idx="1">
                  <c:v>0.25641025641025639</c:v>
                </c:pt>
                <c:pt idx="2">
                  <c:v>0.16666666666666666</c:v>
                </c:pt>
                <c:pt idx="3">
                  <c:v>3.8461538461538464E-2</c:v>
                </c:pt>
                <c:pt idx="4">
                  <c:v>1.282051282051282E-2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48-4C09-ADAF-D4F87C42C5D3}"/>
            </c:ext>
          </c:extLst>
        </c:ser>
        <c:ser>
          <c:idx val="2"/>
          <c:order val="1"/>
          <c:tx>
            <c:strRef>
              <c:f>'Q27'!$C$8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'Q27'!$C$9:$C$15</c:f>
              <c:numCache>
                <c:formatCode>0%</c:formatCode>
                <c:ptCount val="7"/>
                <c:pt idx="0">
                  <c:v>7.6923076923076927E-2</c:v>
                </c:pt>
                <c:pt idx="1">
                  <c:v>0.16666666666666666</c:v>
                </c:pt>
                <c:pt idx="2">
                  <c:v>6.4102564102564097E-2</c:v>
                </c:pt>
                <c:pt idx="3">
                  <c:v>3.8461538461538464E-2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48-4C09-ADAF-D4F87C42C5D3}"/>
            </c:ext>
          </c:extLst>
        </c:ser>
        <c:ser>
          <c:idx val="0"/>
          <c:order val="2"/>
          <c:tx>
            <c:strRef>
              <c:f>'Q27'!$D$8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'Q27'!$D$9:$D$15</c:f>
              <c:numCache>
                <c:formatCode>0%</c:formatCode>
                <c:ptCount val="7"/>
                <c:pt idx="0">
                  <c:v>0.25641025641025639</c:v>
                </c:pt>
                <c:pt idx="1">
                  <c:v>0.42307692307692302</c:v>
                </c:pt>
                <c:pt idx="2">
                  <c:v>0.23076923076923075</c:v>
                </c:pt>
                <c:pt idx="3">
                  <c:v>7.6923076923076927E-2</c:v>
                </c:pt>
                <c:pt idx="4">
                  <c:v>1.282051282051282E-2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48-4C09-ADAF-D4F87C42C5D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'Q28'!$B$9:$B$14</c:f>
              <c:numCache>
                <c:formatCode>0%</c:formatCode>
                <c:ptCount val="6"/>
                <c:pt idx="0">
                  <c:v>0.14102564102564102</c:v>
                </c:pt>
                <c:pt idx="1">
                  <c:v>0.26923076923076922</c:v>
                </c:pt>
                <c:pt idx="2">
                  <c:v>0.17948717948717949</c:v>
                </c:pt>
                <c:pt idx="3">
                  <c:v>6.4102564102564097E-2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E-40B1-AA4F-17B3FAC23EC1}"/>
            </c:ext>
          </c:extLst>
        </c:ser>
        <c:ser>
          <c:idx val="2"/>
          <c:order val="1"/>
          <c:tx>
            <c:strRef>
              <c:f>'Q28'!$C$8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'Q28'!$C$9:$C$14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0.20512820512820512</c:v>
                </c:pt>
                <c:pt idx="2">
                  <c:v>2.564102564102564E-2</c:v>
                </c:pt>
                <c:pt idx="3">
                  <c:v>3.8461538461538464E-2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E-40B1-AA4F-17B3FAC23EC1}"/>
            </c:ext>
          </c:extLst>
        </c:ser>
        <c:ser>
          <c:idx val="0"/>
          <c:order val="2"/>
          <c:tx>
            <c:strRef>
              <c:f>'Q28'!$D$8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'Q28'!$D$9:$D$14</c:f>
              <c:numCache>
                <c:formatCode>0%</c:formatCode>
                <c:ptCount val="6"/>
                <c:pt idx="0">
                  <c:v>0.21794871794871795</c:v>
                </c:pt>
                <c:pt idx="1">
                  <c:v>0.47435897435897434</c:v>
                </c:pt>
                <c:pt idx="2">
                  <c:v>0.20512820512820512</c:v>
                </c:pt>
                <c:pt idx="3">
                  <c:v>0.10256410256410256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E-40B1-AA4F-17B3FAC23EC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'Q29'!$B$8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'Q29'!$B$9:$B$14</c:f>
              <c:numCache>
                <c:formatCode>0%</c:formatCode>
                <c:ptCount val="6"/>
                <c:pt idx="0">
                  <c:v>8.9743589743589744E-2</c:v>
                </c:pt>
                <c:pt idx="1">
                  <c:v>0.4358974358974359</c:v>
                </c:pt>
                <c:pt idx="2">
                  <c:v>0.10256410256410256</c:v>
                </c:pt>
                <c:pt idx="3">
                  <c:v>2.564102564102564E-2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8-4633-ADAD-F4EF68BC2443}"/>
            </c:ext>
          </c:extLst>
        </c:ser>
        <c:ser>
          <c:idx val="2"/>
          <c:order val="1"/>
          <c:tx>
            <c:strRef>
              <c:f>'Q29'!$C$8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'Q29'!$C$9:$C$14</c:f>
              <c:numCache>
                <c:formatCode>0%</c:formatCode>
                <c:ptCount val="6"/>
                <c:pt idx="0">
                  <c:v>0.12820512820512819</c:v>
                </c:pt>
                <c:pt idx="1">
                  <c:v>0.17948717948717949</c:v>
                </c:pt>
                <c:pt idx="2">
                  <c:v>3.8461538461538464E-2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68-4633-ADAD-F4EF68BC2443}"/>
            </c:ext>
          </c:extLst>
        </c:ser>
        <c:ser>
          <c:idx val="0"/>
          <c:order val="2"/>
          <c:tx>
            <c:strRef>
              <c:f>'Q29'!$D$8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'Q29'!$D$9:$D$14</c:f>
              <c:numCache>
                <c:formatCode>0%</c:formatCode>
                <c:ptCount val="6"/>
                <c:pt idx="0">
                  <c:v>0.21794871794871795</c:v>
                </c:pt>
                <c:pt idx="1">
                  <c:v>0.61538461538461542</c:v>
                </c:pt>
                <c:pt idx="2">
                  <c:v>0.14102564102564102</c:v>
                </c:pt>
                <c:pt idx="3">
                  <c:v>2.564102564102564E-2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68-4633-ADAD-F4EF68BC24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'Q3'!$B$9:$B$14</c:f>
              <c:numCache>
                <c:formatCode>0%</c:formatCode>
                <c:ptCount val="6"/>
                <c:pt idx="0">
                  <c:v>0.12820512820512819</c:v>
                </c:pt>
                <c:pt idx="1">
                  <c:v>0.29487179487179488</c:v>
                </c:pt>
                <c:pt idx="2">
                  <c:v>0.14102564102564102</c:v>
                </c:pt>
                <c:pt idx="3">
                  <c:v>3.8461538461538464E-2</c:v>
                </c:pt>
                <c:pt idx="4">
                  <c:v>1.282051282051282E-2</c:v>
                </c:pt>
                <c:pt idx="5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A2-4EFD-BFC6-C96A0D85B831}"/>
            </c:ext>
          </c:extLst>
        </c:ser>
        <c:ser>
          <c:idx val="2"/>
          <c:order val="1"/>
          <c:tx>
            <c:strRef>
              <c:f>'Q3'!$C$8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'Q3'!$C$9:$C$14</c:f>
              <c:numCache>
                <c:formatCode>0%</c:formatCode>
                <c:ptCount val="6"/>
                <c:pt idx="0">
                  <c:v>0.11538461538461539</c:v>
                </c:pt>
                <c:pt idx="1">
                  <c:v>0.20512820512820512</c:v>
                </c:pt>
                <c:pt idx="2">
                  <c:v>1.282051282051282E-2</c:v>
                </c:pt>
                <c:pt idx="3">
                  <c:v>1.282051282051282E-2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A2-4EFD-BFC6-C96A0D85B831}"/>
            </c:ext>
          </c:extLst>
        </c:ser>
        <c:ser>
          <c:idx val="0"/>
          <c:order val="2"/>
          <c:tx>
            <c:strRef>
              <c:f>'Q3'!$D$8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'Q3'!$D$9:$D$14</c:f>
              <c:numCache>
                <c:formatCode>0%</c:formatCode>
                <c:ptCount val="6"/>
                <c:pt idx="0">
                  <c:v>0.24358974358974358</c:v>
                </c:pt>
                <c:pt idx="1">
                  <c:v>0.5</c:v>
                </c:pt>
                <c:pt idx="2">
                  <c:v>0.15384615384615385</c:v>
                </c:pt>
                <c:pt idx="3">
                  <c:v>5.128205128205128E-2</c:v>
                </c:pt>
                <c:pt idx="4">
                  <c:v>1.282051282051282E-2</c:v>
                </c:pt>
                <c:pt idx="5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A2-4EFD-BFC6-C96A0D85B8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'Q30'!$B$8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'Q30'!$B$9:$B$14</c:f>
              <c:numCache>
                <c:formatCode>0%</c:formatCode>
                <c:ptCount val="6"/>
                <c:pt idx="0">
                  <c:v>8.9743589743589744E-2</c:v>
                </c:pt>
                <c:pt idx="1">
                  <c:v>0.30769230769230771</c:v>
                </c:pt>
                <c:pt idx="2">
                  <c:v>0.20512820512820512</c:v>
                </c:pt>
                <c:pt idx="3">
                  <c:v>3.8461538461538464E-2</c:v>
                </c:pt>
                <c:pt idx="4">
                  <c:v>1.282051282051282E-2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B-446B-8D64-D4A7C483F9F8}"/>
            </c:ext>
          </c:extLst>
        </c:ser>
        <c:ser>
          <c:idx val="2"/>
          <c:order val="1"/>
          <c:tx>
            <c:strRef>
              <c:f>'Q30'!$C$8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'Q30'!$C$9:$C$14</c:f>
              <c:numCache>
                <c:formatCode>0%</c:formatCode>
                <c:ptCount val="6"/>
                <c:pt idx="0">
                  <c:v>0.11538461538461539</c:v>
                </c:pt>
                <c:pt idx="1">
                  <c:v>0.16666666666666666</c:v>
                </c:pt>
                <c:pt idx="2">
                  <c:v>6.4102564102564097E-2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B-446B-8D64-D4A7C483F9F8}"/>
            </c:ext>
          </c:extLst>
        </c:ser>
        <c:ser>
          <c:idx val="0"/>
          <c:order val="2"/>
          <c:tx>
            <c:strRef>
              <c:f>'Q30'!$D$8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'Q30'!$D$9:$D$14</c:f>
              <c:numCache>
                <c:formatCode>0%</c:formatCode>
                <c:ptCount val="6"/>
                <c:pt idx="0">
                  <c:v>0.20512820512820512</c:v>
                </c:pt>
                <c:pt idx="1">
                  <c:v>0.47435897435897434</c:v>
                </c:pt>
                <c:pt idx="2">
                  <c:v>0.26923076923076922</c:v>
                </c:pt>
                <c:pt idx="3">
                  <c:v>3.8461538461538464E-2</c:v>
                </c:pt>
                <c:pt idx="4">
                  <c:v>1.282051282051282E-2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B-446B-8D64-D4A7C483F9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'Q31'!$B$9:$B$14</c:f>
              <c:numCache>
                <c:formatCode>0%</c:formatCode>
                <c:ptCount val="6"/>
                <c:pt idx="0">
                  <c:v>5.128205128205128E-2</c:v>
                </c:pt>
                <c:pt idx="1">
                  <c:v>0.25641025641025639</c:v>
                </c:pt>
                <c:pt idx="2">
                  <c:v>0.23076923076923078</c:v>
                </c:pt>
                <c:pt idx="3">
                  <c:v>8.9743589743589744E-2</c:v>
                </c:pt>
                <c:pt idx="4">
                  <c:v>1.282051282051282E-2</c:v>
                </c:pt>
                <c:pt idx="5">
                  <c:v>1.282051282051282E-2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25-4935-8321-96472CAFB748}"/>
            </c:ext>
          </c:extLst>
        </c:ser>
        <c:ser>
          <c:idx val="2"/>
          <c:order val="1"/>
          <c:tx>
            <c:strRef>
              <c:f>'Q31'!$C$8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'Q31'!$C$9:$C$14</c:f>
              <c:numCache>
                <c:formatCode>0%</c:formatCode>
                <c:ptCount val="6"/>
                <c:pt idx="0">
                  <c:v>0.10256410256410256</c:v>
                </c:pt>
                <c:pt idx="1">
                  <c:v>0.16666666666666666</c:v>
                </c:pt>
                <c:pt idx="2">
                  <c:v>5.128205128205128E-2</c:v>
                </c:pt>
                <c:pt idx="3">
                  <c:v>1.282051282051282E-2</c:v>
                </c:pt>
                <c:pt idx="4">
                  <c:v>1.282051282051282E-2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25-4935-8321-96472CAFB748}"/>
            </c:ext>
          </c:extLst>
        </c:ser>
        <c:ser>
          <c:idx val="0"/>
          <c:order val="2"/>
          <c:tx>
            <c:strRef>
              <c:f>'Q31'!$D$8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'Q31'!$D$9:$D$14</c:f>
              <c:numCache>
                <c:formatCode>0%</c:formatCode>
                <c:ptCount val="6"/>
                <c:pt idx="0">
                  <c:v>0.15384615384615385</c:v>
                </c:pt>
                <c:pt idx="1">
                  <c:v>0.42307692307692302</c:v>
                </c:pt>
                <c:pt idx="2">
                  <c:v>0.28205128205128205</c:v>
                </c:pt>
                <c:pt idx="3">
                  <c:v>0.10256410256410256</c:v>
                </c:pt>
                <c:pt idx="4">
                  <c:v>2.564102564102564E-2</c:v>
                </c:pt>
                <c:pt idx="5">
                  <c:v>1.282051282051282E-2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25-4935-8321-96472CAFB7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'Q32'!$B$9:$B$14</c:f>
              <c:numCache>
                <c:formatCode>0%</c:formatCode>
                <c:ptCount val="6"/>
                <c:pt idx="0">
                  <c:v>6.4102564102564097E-2</c:v>
                </c:pt>
                <c:pt idx="1">
                  <c:v>0.28205128205128205</c:v>
                </c:pt>
                <c:pt idx="2">
                  <c:v>0.21794871794871795</c:v>
                </c:pt>
                <c:pt idx="3">
                  <c:v>5.128205128205128E-2</c:v>
                </c:pt>
                <c:pt idx="4">
                  <c:v>3.8461538461538464E-2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0B-461A-BB08-AD8A0FBBD7E3}"/>
            </c:ext>
          </c:extLst>
        </c:ser>
        <c:ser>
          <c:idx val="2"/>
          <c:order val="1"/>
          <c:tx>
            <c:strRef>
              <c:f>'Q32'!$C$8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'Q32'!$C$9:$C$14</c:f>
              <c:numCache>
                <c:formatCode>0%</c:formatCode>
                <c:ptCount val="6"/>
                <c:pt idx="0">
                  <c:v>8.9743589743589744E-2</c:v>
                </c:pt>
                <c:pt idx="1">
                  <c:v>0.15384615384615385</c:v>
                </c:pt>
                <c:pt idx="2">
                  <c:v>0.10256410256410256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0B-461A-BB08-AD8A0FBBD7E3}"/>
            </c:ext>
          </c:extLst>
        </c:ser>
        <c:ser>
          <c:idx val="0"/>
          <c:order val="2"/>
          <c:tx>
            <c:strRef>
              <c:f>'Q32'!$D$8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'Q32'!$D$9:$D$14</c:f>
              <c:numCache>
                <c:formatCode>0%</c:formatCode>
                <c:ptCount val="6"/>
                <c:pt idx="0">
                  <c:v>0.15384615384615385</c:v>
                </c:pt>
                <c:pt idx="1">
                  <c:v>0.4358974358974359</c:v>
                </c:pt>
                <c:pt idx="2">
                  <c:v>0.32051282051282048</c:v>
                </c:pt>
                <c:pt idx="3">
                  <c:v>5.128205128205128E-2</c:v>
                </c:pt>
                <c:pt idx="4">
                  <c:v>3.8461538461538464E-2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0B-461A-BB08-AD8A0FBBD7E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'Q33'!$B$9:$B$14</c:f>
              <c:numCache>
                <c:formatCode>0%</c:formatCode>
                <c:ptCount val="6"/>
                <c:pt idx="0">
                  <c:v>0.24358974358974358</c:v>
                </c:pt>
                <c:pt idx="1">
                  <c:v>0.29487179487179488</c:v>
                </c:pt>
                <c:pt idx="2">
                  <c:v>8.9743589743589744E-2</c:v>
                </c:pt>
                <c:pt idx="3">
                  <c:v>0</c:v>
                </c:pt>
                <c:pt idx="4">
                  <c:v>1.282051282051282E-2</c:v>
                </c:pt>
                <c:pt idx="5">
                  <c:v>1.282051282051282E-2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1F-40FC-9055-EC139AD3A762}"/>
            </c:ext>
          </c:extLst>
        </c:ser>
        <c:ser>
          <c:idx val="2"/>
          <c:order val="1"/>
          <c:tx>
            <c:strRef>
              <c:f>'Q33'!$C$8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'Q33'!$C$9:$C$14</c:f>
              <c:numCache>
                <c:formatCode>0%</c:formatCode>
                <c:ptCount val="6"/>
                <c:pt idx="0">
                  <c:v>0.14102564102564102</c:v>
                </c:pt>
                <c:pt idx="1">
                  <c:v>0.16666666666666666</c:v>
                </c:pt>
                <c:pt idx="2">
                  <c:v>2.564102564102564E-2</c:v>
                </c:pt>
                <c:pt idx="3">
                  <c:v>1.282051282051282E-2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1F-40FC-9055-EC139AD3A762}"/>
            </c:ext>
          </c:extLst>
        </c:ser>
        <c:ser>
          <c:idx val="0"/>
          <c:order val="2"/>
          <c:tx>
            <c:strRef>
              <c:f>'Q33'!$D$8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'Q33'!$D$9:$D$14</c:f>
              <c:numCache>
                <c:formatCode>0%</c:formatCode>
                <c:ptCount val="6"/>
                <c:pt idx="0">
                  <c:v>0.38461538461538458</c:v>
                </c:pt>
                <c:pt idx="1">
                  <c:v>0.46153846153846156</c:v>
                </c:pt>
                <c:pt idx="2">
                  <c:v>0.11538461538461539</c:v>
                </c:pt>
                <c:pt idx="3">
                  <c:v>1.282051282051282E-2</c:v>
                </c:pt>
                <c:pt idx="4">
                  <c:v>1.282051282051282E-2</c:v>
                </c:pt>
                <c:pt idx="5">
                  <c:v>1.282051282051282E-2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1F-40FC-9055-EC139AD3A7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'Q34'!$B$8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'Q34'!$B$9:$B$14</c:f>
              <c:numCache>
                <c:formatCode>0%</c:formatCode>
                <c:ptCount val="6"/>
                <c:pt idx="0">
                  <c:v>6.4102564102564097E-2</c:v>
                </c:pt>
                <c:pt idx="1">
                  <c:v>0.28205128205128205</c:v>
                </c:pt>
                <c:pt idx="2">
                  <c:v>0.28205128205128205</c:v>
                </c:pt>
                <c:pt idx="3">
                  <c:v>2.564102564102564E-2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CE-4DAB-9A74-9E6A2BBB6FAB}"/>
            </c:ext>
          </c:extLst>
        </c:ser>
        <c:ser>
          <c:idx val="2"/>
          <c:order val="1"/>
          <c:tx>
            <c:strRef>
              <c:f>'Q34'!$C$8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'Q34'!$C$9:$C$14</c:f>
              <c:numCache>
                <c:formatCode>0%</c:formatCode>
                <c:ptCount val="6"/>
                <c:pt idx="0">
                  <c:v>0.15384615384615385</c:v>
                </c:pt>
                <c:pt idx="1">
                  <c:v>0.14102564102564102</c:v>
                </c:pt>
                <c:pt idx="2">
                  <c:v>5.128205128205128E-2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CE-4DAB-9A74-9E6A2BBB6FAB}"/>
            </c:ext>
          </c:extLst>
        </c:ser>
        <c:ser>
          <c:idx val="0"/>
          <c:order val="2"/>
          <c:tx>
            <c:strRef>
              <c:f>'Q34'!$D$8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</c:strCache>
            </c:strRef>
          </c:cat>
          <c:val>
            <c:numRef>
              <c:f>'Q34'!$D$9:$D$14</c:f>
              <c:numCache>
                <c:formatCode>0%</c:formatCode>
                <c:ptCount val="6"/>
                <c:pt idx="0">
                  <c:v>0.21794871794871795</c:v>
                </c:pt>
                <c:pt idx="1">
                  <c:v>0.42307692307692307</c:v>
                </c:pt>
                <c:pt idx="2">
                  <c:v>0.33333333333333331</c:v>
                </c:pt>
                <c:pt idx="3">
                  <c:v>2.564102564102564E-2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CE-4DAB-9A74-9E6A2BBB6F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'Q35-40'!$B$29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'Q35-40'!$A$30:$A$47</c:f>
              <c:strCache>
                <c:ptCount val="18"/>
                <c:pt idx="0">
                  <c:v>Os horários de trabalho remoto permanecem os mesmos que o presencial</c:v>
                </c:pt>
                <c:pt idx="1">
                  <c:v>Sim</c:v>
                </c:pt>
                <c:pt idx="2">
                  <c:v>Não</c:v>
                </c:pt>
                <c:pt idx="3">
                  <c:v>Houve mudança de horário em relação ao trabalho presencial</c:v>
                </c:pt>
                <c:pt idx="4">
                  <c:v>Sim</c:v>
                </c:pt>
                <c:pt idx="5">
                  <c:v>Não</c:v>
                </c:pt>
                <c:pt idx="6">
                  <c:v>Consigo desempenhar meu trabalho utilizando a carga horária diária regular]</c:v>
                </c:pt>
                <c:pt idx="7">
                  <c:v>Sim</c:v>
                </c:pt>
                <c:pt idx="8">
                  <c:v>Não</c:v>
                </c:pt>
                <c:pt idx="9">
                  <c:v>Tenho trabalhado mais que a carga horária diária regular para desempenhar minhas atividades</c:v>
                </c:pt>
                <c:pt idx="10">
                  <c:v>Sim</c:v>
                </c:pt>
                <c:pt idx="11">
                  <c:v>Não</c:v>
                </c:pt>
                <c:pt idx="12">
                  <c:v>Trabalho a mesma quantidade de dias que o trabalho presencial</c:v>
                </c:pt>
                <c:pt idx="13">
                  <c:v>Sim</c:v>
                </c:pt>
                <c:pt idx="14">
                  <c:v>Não</c:v>
                </c:pt>
                <c:pt idx="15">
                  <c:v>Tenho trabalhado mais dias da semana que o trabalho presencial para desempenhar minhas atividades</c:v>
                </c:pt>
                <c:pt idx="16">
                  <c:v>Sim</c:v>
                </c:pt>
                <c:pt idx="17">
                  <c:v>Não</c:v>
                </c:pt>
              </c:strCache>
            </c:strRef>
          </c:cat>
          <c:val>
            <c:numRef>
              <c:f>'Q35-40'!$B$30:$B$47</c:f>
              <c:numCache>
                <c:formatCode>0%</c:formatCode>
                <c:ptCount val="18"/>
                <c:pt idx="1">
                  <c:v>8.381839348079162E-2</c:v>
                </c:pt>
                <c:pt idx="2">
                  <c:v>0.35739231664726429</c:v>
                </c:pt>
                <c:pt idx="4">
                  <c:v>0.179860302677532</c:v>
                </c:pt>
                <c:pt idx="5">
                  <c:v>0.26135040745052385</c:v>
                </c:pt>
                <c:pt idx="7">
                  <c:v>5.471478463329453E-2</c:v>
                </c:pt>
                <c:pt idx="8">
                  <c:v>0.38649592549476136</c:v>
                </c:pt>
                <c:pt idx="10">
                  <c:v>0.27648428405122233</c:v>
                </c:pt>
                <c:pt idx="11">
                  <c:v>0.16472642607683352</c:v>
                </c:pt>
                <c:pt idx="13">
                  <c:v>4.6565774155995346E-2</c:v>
                </c:pt>
                <c:pt idx="14">
                  <c:v>0.39464493597206052</c:v>
                </c:pt>
                <c:pt idx="16">
                  <c:v>0.19266589057043074</c:v>
                </c:pt>
                <c:pt idx="17">
                  <c:v>0.24854481955762514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9F-49C9-8B3A-133B66A6E94D}"/>
            </c:ext>
          </c:extLst>
        </c:ser>
        <c:ser>
          <c:idx val="1"/>
          <c:order val="1"/>
          <c:tx>
            <c:strRef>
              <c:f>'Q35-40'!$C$29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'Q35-40'!$A$30:$A$47</c:f>
              <c:strCache>
                <c:ptCount val="18"/>
                <c:pt idx="0">
                  <c:v>Os horários de trabalho remoto permanecem os mesmos que o presencial</c:v>
                </c:pt>
                <c:pt idx="1">
                  <c:v>Sim</c:v>
                </c:pt>
                <c:pt idx="2">
                  <c:v>Não</c:v>
                </c:pt>
                <c:pt idx="3">
                  <c:v>Houve mudança de horário em relação ao trabalho presencial</c:v>
                </c:pt>
                <c:pt idx="4">
                  <c:v>Sim</c:v>
                </c:pt>
                <c:pt idx="5">
                  <c:v>Não</c:v>
                </c:pt>
                <c:pt idx="6">
                  <c:v>Consigo desempenhar meu trabalho utilizando a carga horária diária regular]</c:v>
                </c:pt>
                <c:pt idx="7">
                  <c:v>Sim</c:v>
                </c:pt>
                <c:pt idx="8">
                  <c:v>Não</c:v>
                </c:pt>
                <c:pt idx="9">
                  <c:v>Tenho trabalhado mais que a carga horária diária regular para desempenhar minhas atividades</c:v>
                </c:pt>
                <c:pt idx="10">
                  <c:v>Sim</c:v>
                </c:pt>
                <c:pt idx="11">
                  <c:v>Não</c:v>
                </c:pt>
                <c:pt idx="12">
                  <c:v>Trabalho a mesma quantidade de dias que o trabalho presencial</c:v>
                </c:pt>
                <c:pt idx="13">
                  <c:v>Sim</c:v>
                </c:pt>
                <c:pt idx="14">
                  <c:v>Não</c:v>
                </c:pt>
                <c:pt idx="15">
                  <c:v>Tenho trabalhado mais dias da semana que o trabalho presencial para desempenhar minhas atividades</c:v>
                </c:pt>
                <c:pt idx="16">
                  <c:v>Sim</c:v>
                </c:pt>
                <c:pt idx="17">
                  <c:v>Não</c:v>
                </c:pt>
              </c:strCache>
            </c:strRef>
          </c:cat>
          <c:val>
            <c:numRef>
              <c:f>'Q35-40'!$C$30:$C$47</c:f>
              <c:numCache>
                <c:formatCode>0%</c:formatCode>
                <c:ptCount val="18"/>
                <c:pt idx="1">
                  <c:v>0.26309662398137368</c:v>
                </c:pt>
                <c:pt idx="2">
                  <c:v>0.29569266589057042</c:v>
                </c:pt>
                <c:pt idx="4">
                  <c:v>0.15424912689173456</c:v>
                </c:pt>
                <c:pt idx="5">
                  <c:v>0.40454016298020956</c:v>
                </c:pt>
                <c:pt idx="7">
                  <c:v>0.22467986030267753</c:v>
                </c:pt>
                <c:pt idx="8">
                  <c:v>0.33410942956926659</c:v>
                </c:pt>
                <c:pt idx="10">
                  <c:v>9.5459837019790453E-2</c:v>
                </c:pt>
                <c:pt idx="11">
                  <c:v>0.46332945285215366</c:v>
                </c:pt>
                <c:pt idx="13">
                  <c:v>0.20081490104772992</c:v>
                </c:pt>
                <c:pt idx="14">
                  <c:v>0.35797438882421423</c:v>
                </c:pt>
                <c:pt idx="16">
                  <c:v>3.3178114086146682E-2</c:v>
                </c:pt>
                <c:pt idx="17">
                  <c:v>0.52561117578579741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9F-49C9-8B3A-133B66A6E94D}"/>
            </c:ext>
          </c:extLst>
        </c:ser>
        <c:ser>
          <c:idx val="2"/>
          <c:order val="2"/>
          <c:tx>
            <c:strRef>
              <c:f>'Q35-40'!$D$29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'Q35-40'!$A$30:$A$47</c:f>
              <c:strCache>
                <c:ptCount val="18"/>
                <c:pt idx="0">
                  <c:v>Os horários de trabalho remoto permanecem os mesmos que o presencial</c:v>
                </c:pt>
                <c:pt idx="1">
                  <c:v>Sim</c:v>
                </c:pt>
                <c:pt idx="2">
                  <c:v>Não</c:v>
                </c:pt>
                <c:pt idx="3">
                  <c:v>Houve mudança de horário em relação ao trabalho presencial</c:v>
                </c:pt>
                <c:pt idx="4">
                  <c:v>Sim</c:v>
                </c:pt>
                <c:pt idx="5">
                  <c:v>Não</c:v>
                </c:pt>
                <c:pt idx="6">
                  <c:v>Consigo desempenhar meu trabalho utilizando a carga horária diária regular]</c:v>
                </c:pt>
                <c:pt idx="7">
                  <c:v>Sim</c:v>
                </c:pt>
                <c:pt idx="8">
                  <c:v>Não</c:v>
                </c:pt>
                <c:pt idx="9">
                  <c:v>Tenho trabalhado mais que a carga horária diária regular para desempenhar minhas atividades</c:v>
                </c:pt>
                <c:pt idx="10">
                  <c:v>Sim</c:v>
                </c:pt>
                <c:pt idx="11">
                  <c:v>Não</c:v>
                </c:pt>
                <c:pt idx="12">
                  <c:v>Trabalho a mesma quantidade de dias que o trabalho presencial</c:v>
                </c:pt>
                <c:pt idx="13">
                  <c:v>Sim</c:v>
                </c:pt>
                <c:pt idx="14">
                  <c:v>Não</c:v>
                </c:pt>
                <c:pt idx="15">
                  <c:v>Tenho trabalhado mais dias da semana que o trabalho presencial para desempenhar minhas atividades</c:v>
                </c:pt>
                <c:pt idx="16">
                  <c:v>Sim</c:v>
                </c:pt>
                <c:pt idx="17">
                  <c:v>Não</c:v>
                </c:pt>
              </c:strCache>
            </c:strRef>
          </c:cat>
          <c:val>
            <c:numRef>
              <c:f>'Q35-40'!$D$30:$D$47</c:f>
              <c:numCache>
                <c:formatCode>0%</c:formatCode>
                <c:ptCount val="18"/>
                <c:pt idx="1">
                  <c:v>0.3469150174621653</c:v>
                </c:pt>
                <c:pt idx="2">
                  <c:v>0.65308498253783465</c:v>
                </c:pt>
                <c:pt idx="4">
                  <c:v>0.33410942956926659</c:v>
                </c:pt>
                <c:pt idx="5">
                  <c:v>0.66589057043073341</c:v>
                </c:pt>
                <c:pt idx="7">
                  <c:v>0.27939464493597205</c:v>
                </c:pt>
                <c:pt idx="8">
                  <c:v>0.7206053550640279</c:v>
                </c:pt>
                <c:pt idx="10">
                  <c:v>0.37194412107101277</c:v>
                </c:pt>
                <c:pt idx="11">
                  <c:v>0.62805587892898718</c:v>
                </c:pt>
                <c:pt idx="13">
                  <c:v>0.24738067520372525</c:v>
                </c:pt>
                <c:pt idx="14">
                  <c:v>0.75261932479627469</c:v>
                </c:pt>
                <c:pt idx="16">
                  <c:v>0.22584400465657742</c:v>
                </c:pt>
                <c:pt idx="17">
                  <c:v>0.7741559953434225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9F-49C9-8B3A-133B66A6E94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'Q41'!$B$8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'Q41'!$B$9:$B$13</c:f>
              <c:numCache>
                <c:formatCode>0%</c:formatCode>
                <c:ptCount val="5"/>
                <c:pt idx="0">
                  <c:v>0</c:v>
                </c:pt>
                <c:pt idx="1">
                  <c:v>0.15384615384615385</c:v>
                </c:pt>
                <c:pt idx="2">
                  <c:v>0.28205128205128205</c:v>
                </c:pt>
                <c:pt idx="3">
                  <c:v>0.16666666666666666</c:v>
                </c:pt>
                <c:pt idx="4">
                  <c:v>5.128205128205128E-2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3B-4B96-9F64-DC58B333BAD1}"/>
            </c:ext>
          </c:extLst>
        </c:ser>
        <c:ser>
          <c:idx val="2"/>
          <c:order val="1"/>
          <c:tx>
            <c:strRef>
              <c:f>'Q41'!$C$8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'Q41'!$C$9:$C$13</c:f>
              <c:numCache>
                <c:formatCode>0%</c:formatCode>
                <c:ptCount val="5"/>
                <c:pt idx="0">
                  <c:v>7.6923076923076927E-2</c:v>
                </c:pt>
                <c:pt idx="1">
                  <c:v>0.17948717948717949</c:v>
                </c:pt>
                <c:pt idx="2">
                  <c:v>7.6923076923076927E-2</c:v>
                </c:pt>
                <c:pt idx="3">
                  <c:v>0</c:v>
                </c:pt>
                <c:pt idx="4">
                  <c:v>1.282051282051282E-2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3B-4B96-9F64-DC58B333BAD1}"/>
            </c:ext>
          </c:extLst>
        </c:ser>
        <c:ser>
          <c:idx val="0"/>
          <c:order val="2"/>
          <c:tx>
            <c:strRef>
              <c:f>'Q41'!$D$8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'Q41'!$D$9:$D$13</c:f>
              <c:numCache>
                <c:formatCode>0%</c:formatCode>
                <c:ptCount val="5"/>
                <c:pt idx="0">
                  <c:v>7.6923076923076927E-2</c:v>
                </c:pt>
                <c:pt idx="1">
                  <c:v>0.33333333333333337</c:v>
                </c:pt>
                <c:pt idx="2">
                  <c:v>0.35897435897435898</c:v>
                </c:pt>
                <c:pt idx="3">
                  <c:v>0.16666666666666666</c:v>
                </c:pt>
                <c:pt idx="4">
                  <c:v>6.4102564102564097E-2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3B-4B96-9F64-DC58B333BAD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'Q42'!$B$8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'Q42'!$B$9:$B$13</c:f>
              <c:numCache>
                <c:formatCode>0%</c:formatCode>
                <c:ptCount val="5"/>
                <c:pt idx="0">
                  <c:v>0.29487179487179488</c:v>
                </c:pt>
                <c:pt idx="1">
                  <c:v>0.25641025641025639</c:v>
                </c:pt>
                <c:pt idx="2">
                  <c:v>7.6923076923076927E-2</c:v>
                </c:pt>
                <c:pt idx="3">
                  <c:v>1.282051282051282E-2</c:v>
                </c:pt>
                <c:pt idx="4">
                  <c:v>1.282051282051282E-2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0-495E-92CA-1F9107A2619C}"/>
            </c:ext>
          </c:extLst>
        </c:ser>
        <c:ser>
          <c:idx val="2"/>
          <c:order val="1"/>
          <c:tx>
            <c:strRef>
              <c:f>'Q42'!$C$8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'Q42'!$C$9:$C$13</c:f>
              <c:numCache>
                <c:formatCode>0%</c:formatCode>
                <c:ptCount val="5"/>
                <c:pt idx="0">
                  <c:v>5.128205128205128E-2</c:v>
                </c:pt>
                <c:pt idx="1">
                  <c:v>7.6923076923076927E-2</c:v>
                </c:pt>
                <c:pt idx="2">
                  <c:v>7.6923076923076927E-2</c:v>
                </c:pt>
                <c:pt idx="3">
                  <c:v>7.6923076923076927E-2</c:v>
                </c:pt>
                <c:pt idx="4">
                  <c:v>6.4102564102564097E-2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E0-495E-92CA-1F9107A2619C}"/>
            </c:ext>
          </c:extLst>
        </c:ser>
        <c:ser>
          <c:idx val="0"/>
          <c:order val="2"/>
          <c:tx>
            <c:strRef>
              <c:f>'Q42'!$D$8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'Q42'!$D$9:$D$13</c:f>
              <c:numCache>
                <c:formatCode>0%</c:formatCode>
                <c:ptCount val="5"/>
                <c:pt idx="0">
                  <c:v>0.34615384615384615</c:v>
                </c:pt>
                <c:pt idx="1">
                  <c:v>0.33333333333333331</c:v>
                </c:pt>
                <c:pt idx="2">
                  <c:v>0.15384615384615385</c:v>
                </c:pt>
                <c:pt idx="3">
                  <c:v>8.9743589743589744E-2</c:v>
                </c:pt>
                <c:pt idx="4">
                  <c:v>7.6923076923076913E-2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E0-495E-92CA-1F9107A261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'Q43'!$B$8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'Q43'!$B$9:$B$13</c:f>
              <c:numCache>
                <c:formatCode>0%</c:formatCode>
                <c:ptCount val="5"/>
                <c:pt idx="0">
                  <c:v>7.6923076923076927E-2</c:v>
                </c:pt>
                <c:pt idx="1">
                  <c:v>0.32051282051282054</c:v>
                </c:pt>
                <c:pt idx="2">
                  <c:v>0.16666666666666666</c:v>
                </c:pt>
                <c:pt idx="3">
                  <c:v>6.4102564102564097E-2</c:v>
                </c:pt>
                <c:pt idx="4">
                  <c:v>2.564102564102564E-2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80-4723-8612-B054DE36166D}"/>
            </c:ext>
          </c:extLst>
        </c:ser>
        <c:ser>
          <c:idx val="2"/>
          <c:order val="1"/>
          <c:tx>
            <c:strRef>
              <c:f>'Q43'!$C$8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'Q43'!$C$9:$C$13</c:f>
              <c:numCache>
                <c:formatCode>0%</c:formatCode>
                <c:ptCount val="5"/>
                <c:pt idx="0">
                  <c:v>0.17948717948717949</c:v>
                </c:pt>
                <c:pt idx="1">
                  <c:v>0.14102564102564102</c:v>
                </c:pt>
                <c:pt idx="2">
                  <c:v>1.282051282051282E-2</c:v>
                </c:pt>
                <c:pt idx="3">
                  <c:v>1.282051282051282E-2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80-4723-8612-B054DE36166D}"/>
            </c:ext>
          </c:extLst>
        </c:ser>
        <c:ser>
          <c:idx val="0"/>
          <c:order val="2"/>
          <c:tx>
            <c:strRef>
              <c:f>'Q43'!$D$8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'Q43'!$D$9:$D$13</c:f>
              <c:numCache>
                <c:formatCode>0%</c:formatCode>
                <c:ptCount val="5"/>
                <c:pt idx="0">
                  <c:v>0.25641025641025639</c:v>
                </c:pt>
                <c:pt idx="1">
                  <c:v>0.46153846153846156</c:v>
                </c:pt>
                <c:pt idx="2">
                  <c:v>0.17948717948717949</c:v>
                </c:pt>
                <c:pt idx="3">
                  <c:v>7.6923076923076913E-2</c:v>
                </c:pt>
                <c:pt idx="4">
                  <c:v>2.564102564102564E-2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80-4723-8612-B054DE36166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'Q44'!$B$9:$B$13</c:f>
              <c:numCache>
                <c:formatCode>0%</c:formatCode>
                <c:ptCount val="5"/>
                <c:pt idx="0">
                  <c:v>0.42307692307692307</c:v>
                </c:pt>
                <c:pt idx="1">
                  <c:v>0.19230769230769232</c:v>
                </c:pt>
                <c:pt idx="2">
                  <c:v>2.564102564102564E-2</c:v>
                </c:pt>
                <c:pt idx="3">
                  <c:v>1.282051282051282E-2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7D-4520-9ADD-74567DF362FC}"/>
            </c:ext>
          </c:extLst>
        </c:ser>
        <c:ser>
          <c:idx val="2"/>
          <c:order val="1"/>
          <c:tx>
            <c:strRef>
              <c:f>'Q44'!$C$8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'Q44'!$C$9:$C$13</c:f>
              <c:numCache>
                <c:formatCode>0%</c:formatCode>
                <c:ptCount val="5"/>
                <c:pt idx="0">
                  <c:v>5.128205128205128E-2</c:v>
                </c:pt>
                <c:pt idx="1">
                  <c:v>0.16666666666666666</c:v>
                </c:pt>
                <c:pt idx="2">
                  <c:v>0.10256410256410256</c:v>
                </c:pt>
                <c:pt idx="3">
                  <c:v>0</c:v>
                </c:pt>
                <c:pt idx="4">
                  <c:v>2.564102564102564E-2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7D-4520-9ADD-74567DF362FC}"/>
            </c:ext>
          </c:extLst>
        </c:ser>
        <c:ser>
          <c:idx val="0"/>
          <c:order val="2"/>
          <c:tx>
            <c:strRef>
              <c:f>'Q44'!$D$8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'Q44'!$A$9:$A$13</c:f>
              <c:strCache>
                <c:ptCount val="5"/>
                <c:pt idx="0">
                  <c:v>Concordo plenamente</c:v>
                </c:pt>
                <c:pt idx="1">
                  <c:v>Concordo</c:v>
                </c:pt>
                <c:pt idx="2">
                  <c:v>Discordo razoavelmente</c:v>
                </c:pt>
                <c:pt idx="3">
                  <c:v>Discordo</c:v>
                </c:pt>
                <c:pt idx="4">
                  <c:v>Discordo totalmente</c:v>
                </c:pt>
              </c:strCache>
            </c:strRef>
          </c:cat>
          <c:val>
            <c:numRef>
              <c:f>'Q44'!$D$9:$D$13</c:f>
              <c:numCache>
                <c:formatCode>0%</c:formatCode>
                <c:ptCount val="5"/>
                <c:pt idx="0">
                  <c:v>0.47435897435897434</c:v>
                </c:pt>
                <c:pt idx="1">
                  <c:v>0.35897435897435898</c:v>
                </c:pt>
                <c:pt idx="2">
                  <c:v>0.12820512820512819</c:v>
                </c:pt>
                <c:pt idx="3">
                  <c:v>1.282051282051282E-2</c:v>
                </c:pt>
                <c:pt idx="4">
                  <c:v>2.564102564102564E-2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7D-4520-9ADD-74567DF362F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'Q4'!$B$9:$B$14</c:f>
              <c:numCache>
                <c:formatCode>0%</c:formatCode>
                <c:ptCount val="6"/>
                <c:pt idx="0">
                  <c:v>0.11538461538461539</c:v>
                </c:pt>
                <c:pt idx="1">
                  <c:v>0.33333333333333331</c:v>
                </c:pt>
                <c:pt idx="2">
                  <c:v>0.14102564102564102</c:v>
                </c:pt>
                <c:pt idx="3">
                  <c:v>3.8461538461538464E-2</c:v>
                </c:pt>
                <c:pt idx="4">
                  <c:v>0</c:v>
                </c:pt>
                <c:pt idx="5">
                  <c:v>2.564102564102564E-2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34-46BE-B705-F657E7ED2B3F}"/>
            </c:ext>
          </c:extLst>
        </c:ser>
        <c:ser>
          <c:idx val="2"/>
          <c:order val="1"/>
          <c:tx>
            <c:strRef>
              <c:f>'Q4'!$C$8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'Q4'!$C$9:$C$14</c:f>
              <c:numCache>
                <c:formatCode>0%</c:formatCode>
                <c:ptCount val="6"/>
                <c:pt idx="0">
                  <c:v>0.14102564102564102</c:v>
                </c:pt>
                <c:pt idx="1">
                  <c:v>0.16666666666666666</c:v>
                </c:pt>
                <c:pt idx="2">
                  <c:v>3.8461538461538464E-2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34-46BE-B705-F657E7ED2B3F}"/>
            </c:ext>
          </c:extLst>
        </c:ser>
        <c:ser>
          <c:idx val="0"/>
          <c:order val="2"/>
          <c:tx>
            <c:strRef>
              <c:f>'Q4'!$D$8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'Q4'!$D$9:$D$14</c:f>
              <c:numCache>
                <c:formatCode>0%</c:formatCode>
                <c:ptCount val="6"/>
                <c:pt idx="0">
                  <c:v>0.25641025641025639</c:v>
                </c:pt>
                <c:pt idx="1">
                  <c:v>0.5</c:v>
                </c:pt>
                <c:pt idx="2">
                  <c:v>0.17948717948717949</c:v>
                </c:pt>
                <c:pt idx="3">
                  <c:v>3.8461538461538464E-2</c:v>
                </c:pt>
                <c:pt idx="4">
                  <c:v>0</c:v>
                </c:pt>
                <c:pt idx="5">
                  <c:v>2.564102564102564E-2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34-46BE-B705-F657E7ED2B3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'Q45'!$B$8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'Q45'!$A$9:$A$13</c:f>
              <c:strCache>
                <c:ptCount val="5"/>
                <c:pt idx="0">
                  <c:v>10% a 20% do tempo</c:v>
                </c:pt>
                <c:pt idx="1">
                  <c:v>20% a 40% do tempo</c:v>
                </c:pt>
                <c:pt idx="2">
                  <c:v>40% a 60% do tempo</c:v>
                </c:pt>
                <c:pt idx="3">
                  <c:v>60% a 80% do tempo</c:v>
                </c:pt>
                <c:pt idx="4">
                  <c:v>Não tenho interesse em realizar trabalho remoto</c:v>
                </c:pt>
              </c:strCache>
            </c:strRef>
          </c:cat>
          <c:val>
            <c:numRef>
              <c:f>'Q45'!$B$9:$B$13</c:f>
              <c:numCache>
                <c:formatCode>0%</c:formatCode>
                <c:ptCount val="5"/>
                <c:pt idx="0">
                  <c:v>8.9743589743589744E-2</c:v>
                </c:pt>
                <c:pt idx="1">
                  <c:v>0.19230769230769232</c:v>
                </c:pt>
                <c:pt idx="2">
                  <c:v>0.20512820512820512</c:v>
                </c:pt>
                <c:pt idx="3">
                  <c:v>8.9743589743589744E-2</c:v>
                </c:pt>
                <c:pt idx="4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5-4676-BA0D-300B6A9FA317}"/>
            </c:ext>
          </c:extLst>
        </c:ser>
        <c:ser>
          <c:idx val="2"/>
          <c:order val="1"/>
          <c:tx>
            <c:strRef>
              <c:f>'Q45'!$C$8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'Q45'!$A$9:$A$13</c:f>
              <c:strCache>
                <c:ptCount val="5"/>
                <c:pt idx="0">
                  <c:v>10% a 20% do tempo</c:v>
                </c:pt>
                <c:pt idx="1">
                  <c:v>20% a 40% do tempo</c:v>
                </c:pt>
                <c:pt idx="2">
                  <c:v>40% a 60% do tempo</c:v>
                </c:pt>
                <c:pt idx="3">
                  <c:v>60% a 80% do tempo</c:v>
                </c:pt>
                <c:pt idx="4">
                  <c:v>Não tenho interesse em realizar trabalho remoto</c:v>
                </c:pt>
              </c:strCache>
            </c:strRef>
          </c:cat>
          <c:val>
            <c:numRef>
              <c:f>'Q45'!$C$9:$C$13</c:f>
              <c:numCache>
                <c:formatCode>0%</c:formatCode>
                <c:ptCount val="5"/>
                <c:pt idx="0">
                  <c:v>1.282051282051282E-2</c:v>
                </c:pt>
                <c:pt idx="1">
                  <c:v>2.564102564102564E-2</c:v>
                </c:pt>
                <c:pt idx="2">
                  <c:v>6.4102564102564097E-2</c:v>
                </c:pt>
                <c:pt idx="3">
                  <c:v>0.21794871794871795</c:v>
                </c:pt>
                <c:pt idx="4">
                  <c:v>2.564102564102564E-2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95-4676-BA0D-300B6A9FA317}"/>
            </c:ext>
          </c:extLst>
        </c:ser>
        <c:ser>
          <c:idx val="0"/>
          <c:order val="2"/>
          <c:tx>
            <c:strRef>
              <c:f>'Q45'!$D$8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'Q45'!$A$9:$A$13</c:f>
              <c:strCache>
                <c:ptCount val="5"/>
                <c:pt idx="0">
                  <c:v>10% a 20% do tempo</c:v>
                </c:pt>
                <c:pt idx="1">
                  <c:v>20% a 40% do tempo</c:v>
                </c:pt>
                <c:pt idx="2">
                  <c:v>40% a 60% do tempo</c:v>
                </c:pt>
                <c:pt idx="3">
                  <c:v>60% a 80% do tempo</c:v>
                </c:pt>
                <c:pt idx="4">
                  <c:v>Não tenho interesse em realizar trabalho remoto</c:v>
                </c:pt>
              </c:strCache>
            </c:strRef>
          </c:cat>
          <c:val>
            <c:numRef>
              <c:f>'Q45'!$D$9:$D$13</c:f>
              <c:numCache>
                <c:formatCode>0%</c:formatCode>
                <c:ptCount val="5"/>
                <c:pt idx="0">
                  <c:v>0.10256410256410256</c:v>
                </c:pt>
                <c:pt idx="1">
                  <c:v>0.21794871794871795</c:v>
                </c:pt>
                <c:pt idx="2">
                  <c:v>0.26923076923076922</c:v>
                </c:pt>
                <c:pt idx="3">
                  <c:v>0.30769230769230771</c:v>
                </c:pt>
                <c:pt idx="4">
                  <c:v>0.10256410256410256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95-4676-BA0D-300B6A9FA3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'Q5'!$B$8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'Q5'!$B$9:$B$14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0.25641025641025639</c:v>
                </c:pt>
                <c:pt idx="2">
                  <c:v>0.20512820512820512</c:v>
                </c:pt>
                <c:pt idx="3">
                  <c:v>5.128205128205128E-2</c:v>
                </c:pt>
                <c:pt idx="4">
                  <c:v>1.282051282051282E-2</c:v>
                </c:pt>
                <c:pt idx="5">
                  <c:v>5.128205128205128E-2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D-4EA0-A1E7-C5BE1375E93A}"/>
            </c:ext>
          </c:extLst>
        </c:ser>
        <c:ser>
          <c:idx val="2"/>
          <c:order val="1"/>
          <c:tx>
            <c:strRef>
              <c:f>'Q5'!$C$8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'Q5'!$C$9:$C$14</c:f>
              <c:numCache>
                <c:formatCode>0%</c:formatCode>
                <c:ptCount val="6"/>
                <c:pt idx="0">
                  <c:v>0.12820512820512819</c:v>
                </c:pt>
                <c:pt idx="1">
                  <c:v>0.15384615384615385</c:v>
                </c:pt>
                <c:pt idx="2">
                  <c:v>6.4102564102564097E-2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7D-4EA0-A1E7-C5BE1375E93A}"/>
            </c:ext>
          </c:extLst>
        </c:ser>
        <c:ser>
          <c:idx val="0"/>
          <c:order val="2"/>
          <c:tx>
            <c:strRef>
              <c:f>'Q5'!$D$8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'Q5'!$D$9:$D$14</c:f>
              <c:numCache>
                <c:formatCode>0%</c:formatCode>
                <c:ptCount val="6"/>
                <c:pt idx="0">
                  <c:v>0.20512820512820512</c:v>
                </c:pt>
                <c:pt idx="1">
                  <c:v>0.41025641025641024</c:v>
                </c:pt>
                <c:pt idx="2">
                  <c:v>0.26923076923076922</c:v>
                </c:pt>
                <c:pt idx="3">
                  <c:v>5.128205128205128E-2</c:v>
                </c:pt>
                <c:pt idx="4">
                  <c:v>1.282051282051282E-2</c:v>
                </c:pt>
                <c:pt idx="5">
                  <c:v>5.128205128205128E-2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7D-4EA0-A1E7-C5BE1375E9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'Q6'!$B$8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'Q6'!$B$9:$B$14</c:f>
              <c:numCache>
                <c:formatCode>0%</c:formatCode>
                <c:ptCount val="6"/>
                <c:pt idx="0">
                  <c:v>0.14102564102564102</c:v>
                </c:pt>
                <c:pt idx="1">
                  <c:v>0.29487179487179488</c:v>
                </c:pt>
                <c:pt idx="2">
                  <c:v>0.14102564102564102</c:v>
                </c:pt>
                <c:pt idx="3">
                  <c:v>2.564102564102564E-2</c:v>
                </c:pt>
                <c:pt idx="4">
                  <c:v>2.564102564102564E-2</c:v>
                </c:pt>
                <c:pt idx="5">
                  <c:v>2.564102564102564E-2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98-42B0-B8D8-7A04DF3CC510}"/>
            </c:ext>
          </c:extLst>
        </c:ser>
        <c:ser>
          <c:idx val="2"/>
          <c:order val="1"/>
          <c:tx>
            <c:strRef>
              <c:f>'Q6'!$C$8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'Q6'!$C$9:$C$14</c:f>
              <c:numCache>
                <c:formatCode>0%</c:formatCode>
                <c:ptCount val="6"/>
                <c:pt idx="0">
                  <c:v>0.12820512820512819</c:v>
                </c:pt>
                <c:pt idx="1">
                  <c:v>0.21794871794871795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98-42B0-B8D8-7A04DF3CC510}"/>
            </c:ext>
          </c:extLst>
        </c:ser>
        <c:ser>
          <c:idx val="0"/>
          <c:order val="2"/>
          <c:tx>
            <c:strRef>
              <c:f>'Q6'!$D$8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'Q6'!$D$9:$D$14</c:f>
              <c:numCache>
                <c:formatCode>0%</c:formatCode>
                <c:ptCount val="6"/>
                <c:pt idx="0">
                  <c:v>0.26923076923076922</c:v>
                </c:pt>
                <c:pt idx="1">
                  <c:v>0.51282051282051277</c:v>
                </c:pt>
                <c:pt idx="2">
                  <c:v>0.14102564102564102</c:v>
                </c:pt>
                <c:pt idx="3">
                  <c:v>2.564102564102564E-2</c:v>
                </c:pt>
                <c:pt idx="4">
                  <c:v>2.564102564102564E-2</c:v>
                </c:pt>
                <c:pt idx="5">
                  <c:v>2.564102564102564E-2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98-42B0-B8D8-7A04DF3CC5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'Q7'!$B$8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'Q7'!$B$9:$B$14</c:f>
              <c:numCache>
                <c:formatCode>0%</c:formatCode>
                <c:ptCount val="6"/>
                <c:pt idx="0">
                  <c:v>0.12820512820512819</c:v>
                </c:pt>
                <c:pt idx="1">
                  <c:v>0.24358974358974358</c:v>
                </c:pt>
                <c:pt idx="2">
                  <c:v>0.19230769230769232</c:v>
                </c:pt>
                <c:pt idx="3">
                  <c:v>5.128205128205128E-2</c:v>
                </c:pt>
                <c:pt idx="4">
                  <c:v>2.564102564102564E-2</c:v>
                </c:pt>
                <c:pt idx="5">
                  <c:v>1.282051282051282E-2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4B-4D67-BA84-AC9E59B1B139}"/>
            </c:ext>
          </c:extLst>
        </c:ser>
        <c:ser>
          <c:idx val="2"/>
          <c:order val="1"/>
          <c:tx>
            <c:strRef>
              <c:f>'Q7'!$C$8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'Q7'!$C$9:$C$14</c:f>
              <c:numCache>
                <c:formatCode>0%</c:formatCode>
                <c:ptCount val="6"/>
                <c:pt idx="0">
                  <c:v>7.6923076923076927E-2</c:v>
                </c:pt>
                <c:pt idx="1">
                  <c:v>0.21794871794871795</c:v>
                </c:pt>
                <c:pt idx="2">
                  <c:v>5.128205128205128E-2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4B-4D67-BA84-AC9E59B1B139}"/>
            </c:ext>
          </c:extLst>
        </c:ser>
        <c:ser>
          <c:idx val="0"/>
          <c:order val="2"/>
          <c:tx>
            <c:strRef>
              <c:f>'Q7'!$D$8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'Q7'!$A$9:$A$14</c:f>
              <c:strCache>
                <c:ptCount val="6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</c:strCache>
            </c:strRef>
          </c:cat>
          <c:val>
            <c:numRef>
              <c:f>'Q7'!$D$9:$D$14</c:f>
              <c:numCache>
                <c:formatCode>0%</c:formatCode>
                <c:ptCount val="6"/>
                <c:pt idx="0">
                  <c:v>0.20512820512820512</c:v>
                </c:pt>
                <c:pt idx="1">
                  <c:v>0.46153846153846156</c:v>
                </c:pt>
                <c:pt idx="2">
                  <c:v>0.24358974358974361</c:v>
                </c:pt>
                <c:pt idx="3">
                  <c:v>5.128205128205128E-2</c:v>
                </c:pt>
                <c:pt idx="4">
                  <c:v>2.564102564102564E-2</c:v>
                </c:pt>
                <c:pt idx="5">
                  <c:v>1.282051282051282E-2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4B-4D67-BA84-AC9E59B1B1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'Q8'!$B$8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'Q8'!$A$9:$A$15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'Q8'!$B$9:$B$15</c:f>
              <c:numCache>
                <c:formatCode>0%</c:formatCode>
                <c:ptCount val="7"/>
                <c:pt idx="0">
                  <c:v>0.1076923076923077</c:v>
                </c:pt>
                <c:pt idx="1">
                  <c:v>0.49230769230769234</c:v>
                </c:pt>
                <c:pt idx="2">
                  <c:v>3.0769230769230771E-2</c:v>
                </c:pt>
                <c:pt idx="3">
                  <c:v>4.6153846153846156E-2</c:v>
                </c:pt>
                <c:pt idx="4">
                  <c:v>0</c:v>
                </c:pt>
                <c:pt idx="5">
                  <c:v>6.1538461538461542E-2</c:v>
                </c:pt>
                <c:pt idx="6">
                  <c:v>4.6153846153846156E-2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29-4F26-B016-AC3194F4A003}"/>
            </c:ext>
          </c:extLst>
        </c:ser>
        <c:ser>
          <c:idx val="2"/>
          <c:order val="1"/>
          <c:tx>
            <c:strRef>
              <c:f>'Q8'!$C$8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'Q8'!$A$9:$A$15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'Q8'!$C$9:$C$15</c:f>
              <c:numCache>
                <c:formatCode>0%</c:formatCode>
                <c:ptCount val="7"/>
                <c:pt idx="0">
                  <c:v>9.2307692307692313E-2</c:v>
                </c:pt>
                <c:pt idx="1">
                  <c:v>0.30769230769230771</c:v>
                </c:pt>
                <c:pt idx="2">
                  <c:v>0</c:v>
                </c:pt>
                <c:pt idx="3">
                  <c:v>1.5384615384615385E-2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29-4F26-B016-AC3194F4A003}"/>
            </c:ext>
          </c:extLst>
        </c:ser>
        <c:ser>
          <c:idx val="0"/>
          <c:order val="2"/>
          <c:tx>
            <c:strRef>
              <c:f>'Q8'!$D$8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'Q8'!$A$9:$A$15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'Q8'!$D$9:$D$15</c:f>
              <c:numCache>
                <c:formatCode>0%</c:formatCode>
                <c:ptCount val="7"/>
                <c:pt idx="0">
                  <c:v>0.2</c:v>
                </c:pt>
                <c:pt idx="1">
                  <c:v>0.8</c:v>
                </c:pt>
                <c:pt idx="2">
                  <c:v>3.0769230769230771E-2</c:v>
                </c:pt>
                <c:pt idx="3">
                  <c:v>6.1538461538461542E-2</c:v>
                </c:pt>
                <c:pt idx="4">
                  <c:v>0</c:v>
                </c:pt>
                <c:pt idx="5">
                  <c:v>6.1538461538461542E-2</c:v>
                </c:pt>
                <c:pt idx="6">
                  <c:v>4.6153846153846156E-2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29-4F26-B016-AC3194F4A00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'Q9'!$B$8</c:f>
              <c:strCache>
                <c:ptCount val="1"/>
                <c:pt idx="0">
                  <c:v>DOCENTE TOTAL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'Q9'!$A$9:$A$15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'Q9'!$B$9:$B$15</c:f>
              <c:numCache>
                <c:formatCode>0%</c:formatCode>
                <c:ptCount val="7"/>
                <c:pt idx="0">
                  <c:v>8.9743589743589744E-2</c:v>
                </c:pt>
                <c:pt idx="1">
                  <c:v>0.28205128205128205</c:v>
                </c:pt>
                <c:pt idx="2">
                  <c:v>5.128205128205128E-2</c:v>
                </c:pt>
                <c:pt idx="3">
                  <c:v>5.128205128205128E-2</c:v>
                </c:pt>
                <c:pt idx="4">
                  <c:v>0</c:v>
                </c:pt>
                <c:pt idx="5">
                  <c:v>5.128205128205128E-2</c:v>
                </c:pt>
                <c:pt idx="6">
                  <c:v>0.12820512820512819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D9-40A2-8838-09C522142BE9}"/>
            </c:ext>
          </c:extLst>
        </c:ser>
        <c:ser>
          <c:idx val="2"/>
          <c:order val="1"/>
          <c:tx>
            <c:strRef>
              <c:f>'Q9'!$C$8</c:f>
              <c:strCache>
                <c:ptCount val="1"/>
                <c:pt idx="0">
                  <c:v>TÉCNICO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'Q9'!$A$9:$A$15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'Q9'!$C$9:$C$15</c:f>
              <c:numCache>
                <c:formatCode>0%</c:formatCode>
                <c:ptCount val="7"/>
                <c:pt idx="0">
                  <c:v>3.8461538461538464E-2</c:v>
                </c:pt>
                <c:pt idx="1">
                  <c:v>0.17948717948717949</c:v>
                </c:pt>
                <c:pt idx="2">
                  <c:v>1.282051282051282E-2</c:v>
                </c:pt>
                <c:pt idx="3">
                  <c:v>0</c:v>
                </c:pt>
                <c:pt idx="4">
                  <c:v>0</c:v>
                </c:pt>
                <c:pt idx="5">
                  <c:v>3.8461538461538464E-2</c:v>
                </c:pt>
                <c:pt idx="6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D9-40A2-8838-09C522142BE9}"/>
            </c:ext>
          </c:extLst>
        </c:ser>
        <c:ser>
          <c:idx val="0"/>
          <c:order val="2"/>
          <c:tx>
            <c:strRef>
              <c:f>'Q9'!$D$8</c:f>
              <c:strCache>
                <c:ptCount val="1"/>
                <c:pt idx="0">
                  <c:v>TOTAL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'Q9'!$A$9:$A$15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 aplica</c:v>
                </c:pt>
                <c:pt idx="6">
                  <c:v>Não sei responder</c:v>
                </c:pt>
              </c:strCache>
            </c:strRef>
          </c:cat>
          <c:val>
            <c:numRef>
              <c:f>'Q9'!$D$9:$D$15</c:f>
              <c:numCache>
                <c:formatCode>0%</c:formatCode>
                <c:ptCount val="7"/>
                <c:pt idx="0">
                  <c:v>0.12820512820512819</c:v>
                </c:pt>
                <c:pt idx="1">
                  <c:v>0.46153846153846156</c:v>
                </c:pt>
                <c:pt idx="2">
                  <c:v>6.4102564102564097E-2</c:v>
                </c:pt>
                <c:pt idx="3">
                  <c:v>5.128205128205128E-2</c:v>
                </c:pt>
                <c:pt idx="4">
                  <c:v>0</c:v>
                </c:pt>
                <c:pt idx="5">
                  <c:v>8.9743589743589744E-2</c:v>
                </c:pt>
                <c:pt idx="6">
                  <c:v>0.20512820512820512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01-445C-9819-5C2684FC180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29892911"/>
        <c:axId val="129889167"/>
      </c:barChart>
      <c:catAx>
        <c:axId val="129892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89167"/>
        <c:crosses val="autoZero"/>
        <c:auto val="1"/>
        <c:lblAlgn val="ctr"/>
        <c:lblOffset val="100"/>
        <c:noMultiLvlLbl val="0"/>
      </c:catAx>
      <c:valAx>
        <c:axId val="129889167"/>
        <c:scaling>
          <c:orientation val="minMax"/>
          <c:max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22CDDF4-7EC7-44A0-8C08-0442048579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5F0060B-48E5-4A15-BE60-14940D71C5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D9D95E8-07FC-4BF3-8C25-512A7A76A1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F17C474-EEB0-4B42-BAE8-4788D1ED9F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359C46C-602D-4B76-826E-B606D7C995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F51DAD3-BEE5-4479-8AC1-F1F1E4E45B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1CBE926-2E3C-43E2-AFD0-05B19512E1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220973B-370B-4747-9874-2FC67FE56C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168501</xdr:colOff>
      <xdr:row>7</xdr:row>
      <xdr:rowOff>38779</xdr:rowOff>
    </xdr:from>
    <xdr:to>
      <xdr:col>25</xdr:col>
      <xdr:colOff>40820</xdr:colOff>
      <xdr:row>34</xdr:row>
      <xdr:rowOff>22679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16E09F0-E51A-420F-B3D2-F007D70CF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A7291CB-4376-44F0-AE7C-9C1FBD3F0B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BC05ED-38E0-46EE-B0FE-B23484F1E4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4A30BCD-50FE-4670-8258-DBF5538A68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34924</xdr:rowOff>
    </xdr:from>
    <xdr:to>
      <xdr:col>31</xdr:col>
      <xdr:colOff>476249</xdr:colOff>
      <xdr:row>54</xdr:row>
      <xdr:rowOff>23811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DED5FF9-16ED-4F60-A32C-CB2631C01E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733F14A-E35B-498C-9AB9-3FD2B5C3BB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A2DD934-BE07-4D7D-9FC8-1459120884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79375</xdr:rowOff>
    </xdr:from>
    <xdr:to>
      <xdr:col>27</xdr:col>
      <xdr:colOff>476250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49DF94C-2824-4FF8-A32D-F0233D8034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289413</xdr:colOff>
      <xdr:row>4</xdr:row>
      <xdr:rowOff>47625</xdr:rowOff>
    </xdr:from>
    <xdr:to>
      <xdr:col>29</xdr:col>
      <xdr:colOff>15875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2A37155-0027-4A51-A337-EDD0AC33C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76199</xdr:rowOff>
    </xdr:from>
    <xdr:to>
      <xdr:col>28</xdr:col>
      <xdr:colOff>304800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D12D048-47BA-4369-822C-27CCC32C44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D4C8B60-2959-464D-A64D-E1AFA192C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E226B42-029C-4A17-B0CD-31F87D9D50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41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AF96BFA-875E-490E-820B-8511422C37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5</xdr:row>
      <xdr:rowOff>19049</xdr:rowOff>
    </xdr:from>
    <xdr:to>
      <xdr:col>29</xdr:col>
      <xdr:colOff>95250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54E788E-6EF7-4E38-9F55-243381156C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555B457-A3FB-4600-BC19-A2A15B3F71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222738</xdr:colOff>
      <xdr:row>2</xdr:row>
      <xdr:rowOff>114299</xdr:rowOff>
    </xdr:from>
    <xdr:to>
      <xdr:col>29</xdr:col>
      <xdr:colOff>114300</xdr:colOff>
      <xdr:row>42</xdr:row>
      <xdr:rowOff>22224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E99F95C-41D1-452B-A591-A227B93098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4</xdr:row>
      <xdr:rowOff>95249</xdr:rowOff>
    </xdr:from>
    <xdr:to>
      <xdr:col>29</xdr:col>
      <xdr:colOff>38100</xdr:colOff>
      <xdr:row>42</xdr:row>
      <xdr:rowOff>136524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299912A-06A0-40F9-8088-8C0817BC3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6233E6B-F2DD-4CF0-8E47-719F4C13DF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968E451-DF5F-4F93-ADE1-724B3747B0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DA7E28-E955-4F63-A10D-04A86117CD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54201</xdr:colOff>
      <xdr:row>2</xdr:row>
      <xdr:rowOff>19729</xdr:rowOff>
    </xdr:from>
    <xdr:to>
      <xdr:col>25</xdr:col>
      <xdr:colOff>536120</xdr:colOff>
      <xdr:row>29</xdr:row>
      <xdr:rowOff>3629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602FCF3-A702-4958-9896-8CAA3833C4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41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BC698E-E974-4213-B7D5-1D7A27CF6E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41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5A9B557-CAC1-4628-88F7-B0905C6F7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3</xdr:row>
      <xdr:rowOff>63500</xdr:rowOff>
    </xdr:from>
    <xdr:to>
      <xdr:col>28</xdr:col>
      <xdr:colOff>587375</xdr:colOff>
      <xdr:row>41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0C8C29B-F19E-4599-B6A1-C60D3BDCB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41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C911DB3-AD1A-4BC2-AA3B-3B4E2F4005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591DEDA-0781-43A2-9CF8-452E523C0E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41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B3F0AB8-146F-43B5-829A-B49C0226BC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87C5A0B-9659-4EEC-B4FA-EEB70D3FE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20297C7-BD95-435A-9279-9FB1FD0655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1741CF6-204D-4D1A-ABC6-9377342D5C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337038</xdr:colOff>
      <xdr:row>1</xdr:row>
      <xdr:rowOff>34925</xdr:rowOff>
    </xdr:from>
    <xdr:to>
      <xdr:col>29</xdr:col>
      <xdr:colOff>457200</xdr:colOff>
      <xdr:row>42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8E49B4D-0941-4D65-98E5-CC0B5965A4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210038</xdr:colOff>
      <xdr:row>1</xdr:row>
      <xdr:rowOff>34925</xdr:rowOff>
    </xdr:from>
    <xdr:to>
      <xdr:col>29</xdr:col>
      <xdr:colOff>330200</xdr:colOff>
      <xdr:row>43</xdr:row>
      <xdr:rowOff>136525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AC4DD45-CA3E-4507-B8E2-E9B6CE29A9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Y90"/>
  <sheetViews>
    <sheetView tabSelected="1" zoomScale="90" zoomScaleNormal="90" workbookViewId="0">
      <pane xSplit="3" ySplit="2" topLeftCell="D3" activePane="bottomRight" state="frozen"/>
      <selection pane="topRight" activeCell="F1" sqref="F1"/>
      <selection pane="bottomLeft" activeCell="A4" sqref="A4"/>
      <selection pane="bottomRight" activeCell="A6" sqref="A6"/>
    </sheetView>
  </sheetViews>
  <sheetFormatPr defaultColWidth="13.28515625" defaultRowHeight="37.5" customHeight="1" x14ac:dyDescent="0.2"/>
  <cols>
    <col min="1" max="675" width="13.28515625" style="1"/>
    <col min="676" max="16384" width="13.28515625" style="2"/>
  </cols>
  <sheetData>
    <row r="1" spans="1:48" ht="37.5" customHeight="1" x14ac:dyDescent="0.2">
      <c r="D1" s="1" t="s">
        <v>73</v>
      </c>
      <c r="E1" s="1" t="s">
        <v>74</v>
      </c>
      <c r="F1" s="1" t="s">
        <v>75</v>
      </c>
      <c r="G1" s="1" t="s">
        <v>76</v>
      </c>
      <c r="H1" s="1" t="s">
        <v>77</v>
      </c>
      <c r="I1" s="1" t="s">
        <v>78</v>
      </c>
      <c r="J1" s="1" t="s">
        <v>79</v>
      </c>
      <c r="K1" s="1" t="s">
        <v>80</v>
      </c>
      <c r="L1" s="1" t="s">
        <v>81</v>
      </c>
      <c r="M1" s="1" t="s">
        <v>82</v>
      </c>
      <c r="N1" s="1" t="s">
        <v>83</v>
      </c>
      <c r="O1" s="1" t="s">
        <v>84</v>
      </c>
      <c r="P1" s="1" t="s">
        <v>85</v>
      </c>
      <c r="Q1" s="1" t="s">
        <v>86</v>
      </c>
      <c r="R1" s="1" t="s">
        <v>87</v>
      </c>
      <c r="S1" s="1" t="s">
        <v>88</v>
      </c>
      <c r="T1" s="1" t="s">
        <v>89</v>
      </c>
      <c r="U1" s="1" t="s">
        <v>90</v>
      </c>
      <c r="V1" s="1" t="s">
        <v>91</v>
      </c>
      <c r="W1" s="1" t="s">
        <v>92</v>
      </c>
      <c r="X1" s="1" t="s">
        <v>93</v>
      </c>
      <c r="Y1" s="1" t="s">
        <v>94</v>
      </c>
      <c r="Z1" s="1" t="s">
        <v>95</v>
      </c>
      <c r="AA1" s="1" t="s">
        <v>96</v>
      </c>
      <c r="AB1" s="1" t="s">
        <v>97</v>
      </c>
      <c r="AC1" s="1" t="s">
        <v>98</v>
      </c>
      <c r="AD1" s="1" t="s">
        <v>99</v>
      </c>
      <c r="AE1" s="1" t="s">
        <v>100</v>
      </c>
      <c r="AF1" s="1" t="s">
        <v>101</v>
      </c>
      <c r="AG1" s="1" t="s">
        <v>102</v>
      </c>
      <c r="AH1" s="1" t="s">
        <v>103</v>
      </c>
      <c r="AI1" s="1" t="s">
        <v>104</v>
      </c>
      <c r="AJ1" s="1" t="s">
        <v>105</v>
      </c>
      <c r="AK1" s="1" t="s">
        <v>106</v>
      </c>
      <c r="AL1" s="1" t="s">
        <v>107</v>
      </c>
      <c r="AM1" s="1" t="s">
        <v>108</v>
      </c>
      <c r="AN1" s="1" t="s">
        <v>109</v>
      </c>
      <c r="AO1" s="1" t="s">
        <v>110</v>
      </c>
      <c r="AP1" s="1" t="s">
        <v>111</v>
      </c>
      <c r="AQ1" s="1" t="s">
        <v>112</v>
      </c>
      <c r="AR1" s="1" t="s">
        <v>113</v>
      </c>
      <c r="AS1" s="1" t="s">
        <v>114</v>
      </c>
      <c r="AT1" s="1" t="s">
        <v>115</v>
      </c>
      <c r="AU1" s="1" t="s">
        <v>116</v>
      </c>
      <c r="AV1" s="1" t="s">
        <v>117</v>
      </c>
    </row>
    <row r="2" spans="1:48" ht="37.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  <c r="AD2" s="1" t="s">
        <v>29</v>
      </c>
      <c r="AE2" s="1" t="s">
        <v>30</v>
      </c>
      <c r="AF2" s="1" t="s">
        <v>31</v>
      </c>
      <c r="AG2" s="1" t="s">
        <v>32</v>
      </c>
      <c r="AH2" s="1" t="s">
        <v>33</v>
      </c>
      <c r="AI2" s="1" t="s">
        <v>34</v>
      </c>
      <c r="AJ2" s="1" t="s">
        <v>35</v>
      </c>
      <c r="AK2" s="1" t="s">
        <v>36</v>
      </c>
      <c r="AL2" s="1" t="s">
        <v>37</v>
      </c>
      <c r="AM2" s="1" t="s">
        <v>38</v>
      </c>
      <c r="AN2" s="1" t="s">
        <v>39</v>
      </c>
      <c r="AO2" s="1" t="s">
        <v>40</v>
      </c>
      <c r="AP2" s="1" t="s">
        <v>41</v>
      </c>
      <c r="AQ2" s="1" t="s">
        <v>42</v>
      </c>
      <c r="AR2" s="1" t="s">
        <v>43</v>
      </c>
      <c r="AS2" s="1" t="s">
        <v>44</v>
      </c>
      <c r="AT2" s="1" t="s">
        <v>45</v>
      </c>
      <c r="AU2" s="1" t="s">
        <v>46</v>
      </c>
      <c r="AV2" s="1" t="s">
        <v>47</v>
      </c>
    </row>
    <row r="3" spans="1:48" ht="37.5" customHeight="1" x14ac:dyDescent="0.2">
      <c r="A3" s="1" t="s">
        <v>48</v>
      </c>
      <c r="B3" s="1" t="s">
        <v>69</v>
      </c>
      <c r="C3" s="1" t="s">
        <v>70</v>
      </c>
      <c r="D3" s="1" t="s">
        <v>50</v>
      </c>
      <c r="E3" s="1" t="s">
        <v>49</v>
      </c>
      <c r="F3" s="1" t="s">
        <v>51</v>
      </c>
      <c r="G3" s="1" t="s">
        <v>51</v>
      </c>
      <c r="H3" s="1" t="s">
        <v>51</v>
      </c>
      <c r="I3" s="1" t="s">
        <v>51</v>
      </c>
      <c r="J3" s="1" t="s">
        <v>51</v>
      </c>
      <c r="K3" s="1" t="s">
        <v>51</v>
      </c>
      <c r="L3" s="1" t="s">
        <v>60</v>
      </c>
      <c r="M3" s="1" t="s">
        <v>51</v>
      </c>
      <c r="N3" s="1" t="s">
        <v>60</v>
      </c>
      <c r="O3" s="1" t="s">
        <v>60</v>
      </c>
      <c r="P3" s="1" t="s">
        <v>49</v>
      </c>
      <c r="Q3" s="1" t="s">
        <v>53</v>
      </c>
      <c r="R3" s="1" t="s">
        <v>53</v>
      </c>
      <c r="S3" s="1" t="s">
        <v>53</v>
      </c>
      <c r="T3" s="1" t="s">
        <v>53</v>
      </c>
      <c r="U3" s="1" t="s">
        <v>51</v>
      </c>
      <c r="V3" s="1" t="s">
        <v>51</v>
      </c>
      <c r="W3" s="1" t="s">
        <v>55</v>
      </c>
      <c r="X3" s="1" t="s">
        <v>60</v>
      </c>
      <c r="Y3" s="1" t="s">
        <v>51</v>
      </c>
      <c r="Z3" s="1" t="s">
        <v>49</v>
      </c>
      <c r="AA3" s="1" t="s">
        <v>50</v>
      </c>
      <c r="AB3" s="1" t="s">
        <v>49</v>
      </c>
      <c r="AC3" s="1" t="s">
        <v>50</v>
      </c>
      <c r="AD3" s="1" t="s">
        <v>49</v>
      </c>
      <c r="AE3" s="1" t="s">
        <v>49</v>
      </c>
      <c r="AF3" s="1" t="s">
        <v>51</v>
      </c>
      <c r="AG3" s="1" t="s">
        <v>51</v>
      </c>
      <c r="AH3" s="1" t="s">
        <v>49</v>
      </c>
      <c r="AI3" s="1" t="s">
        <v>51</v>
      </c>
      <c r="AJ3" s="1" t="s">
        <v>51</v>
      </c>
      <c r="AK3" s="1" t="s">
        <v>51</v>
      </c>
      <c r="AL3" s="1" t="s">
        <v>53</v>
      </c>
      <c r="AM3" s="1" t="s">
        <v>54</v>
      </c>
      <c r="AN3" s="1" t="s">
        <v>53</v>
      </c>
      <c r="AO3" s="1" t="s">
        <v>54</v>
      </c>
      <c r="AP3" s="1" t="s">
        <v>53</v>
      </c>
      <c r="AQ3" s="1" t="s">
        <v>54</v>
      </c>
      <c r="AR3" s="1" t="s">
        <v>65</v>
      </c>
      <c r="AS3" s="1" t="s">
        <v>57</v>
      </c>
      <c r="AT3" s="1" t="s">
        <v>61</v>
      </c>
      <c r="AU3" s="1" t="s">
        <v>61</v>
      </c>
      <c r="AV3" s="1" t="s">
        <v>58</v>
      </c>
    </row>
    <row r="4" spans="1:48" ht="37.5" customHeight="1" x14ac:dyDescent="0.2">
      <c r="A4" s="1" t="s">
        <v>59</v>
      </c>
      <c r="B4" s="1" t="s">
        <v>69</v>
      </c>
      <c r="C4" s="1" t="s">
        <v>70</v>
      </c>
      <c r="D4" s="1" t="s">
        <v>55</v>
      </c>
      <c r="E4" s="1" t="s">
        <v>51</v>
      </c>
      <c r="F4" s="1" t="s">
        <v>51</v>
      </c>
      <c r="G4" s="1" t="s">
        <v>51</v>
      </c>
      <c r="H4" s="1" t="s">
        <v>49</v>
      </c>
      <c r="I4" s="1" t="s">
        <v>51</v>
      </c>
      <c r="J4" s="1" t="s">
        <v>49</v>
      </c>
      <c r="K4" s="1" t="s">
        <v>51</v>
      </c>
      <c r="L4" s="1" t="s">
        <v>52</v>
      </c>
      <c r="M4" s="1" t="s">
        <v>51</v>
      </c>
      <c r="N4" s="1" t="s">
        <v>51</v>
      </c>
      <c r="O4" s="1" t="s">
        <v>52</v>
      </c>
      <c r="P4" s="1" t="s">
        <v>49</v>
      </c>
      <c r="Q4" s="1" t="s">
        <v>53</v>
      </c>
      <c r="R4" s="1" t="s">
        <v>54</v>
      </c>
      <c r="S4" s="1" t="s">
        <v>53</v>
      </c>
      <c r="T4" s="1" t="s">
        <v>53</v>
      </c>
      <c r="U4" s="1" t="s">
        <v>49</v>
      </c>
      <c r="V4" s="1" t="s">
        <v>49</v>
      </c>
      <c r="W4" s="1" t="s">
        <v>55</v>
      </c>
      <c r="X4" s="1" t="s">
        <v>55</v>
      </c>
      <c r="Y4" s="1" t="s">
        <v>49</v>
      </c>
      <c r="Z4" s="1" t="s">
        <v>49</v>
      </c>
      <c r="AA4" s="1" t="s">
        <v>49</v>
      </c>
      <c r="AB4" s="1" t="s">
        <v>51</v>
      </c>
      <c r="AC4" s="1" t="s">
        <v>49</v>
      </c>
      <c r="AD4" s="1" t="s">
        <v>51</v>
      </c>
      <c r="AE4" s="1" t="s">
        <v>51</v>
      </c>
      <c r="AF4" s="1" t="s">
        <v>51</v>
      </c>
      <c r="AG4" s="1" t="s">
        <v>49</v>
      </c>
      <c r="AH4" s="1" t="s">
        <v>49</v>
      </c>
      <c r="AI4" s="1" t="s">
        <v>51</v>
      </c>
      <c r="AJ4" s="1" t="s">
        <v>51</v>
      </c>
      <c r="AK4" s="1" t="s">
        <v>51</v>
      </c>
      <c r="AL4" s="1" t="s">
        <v>53</v>
      </c>
      <c r="AM4" s="1" t="s">
        <v>54</v>
      </c>
      <c r="AN4" s="1" t="s">
        <v>54</v>
      </c>
      <c r="AO4" s="1" t="s">
        <v>53</v>
      </c>
      <c r="AP4" s="1" t="s">
        <v>54</v>
      </c>
      <c r="AQ4" s="1" t="s">
        <v>53</v>
      </c>
      <c r="AR4" s="1" t="s">
        <v>56</v>
      </c>
      <c r="AS4" s="1" t="s">
        <v>56</v>
      </c>
      <c r="AT4" s="1" t="s">
        <v>61</v>
      </c>
      <c r="AU4" s="1" t="s">
        <v>56</v>
      </c>
      <c r="AV4" s="1" t="s">
        <v>58</v>
      </c>
    </row>
    <row r="5" spans="1:48" ht="37.5" customHeight="1" x14ac:dyDescent="0.2">
      <c r="A5" s="1" t="s">
        <v>48</v>
      </c>
      <c r="B5" s="1" t="s">
        <v>69</v>
      </c>
      <c r="C5" s="1" t="s">
        <v>70</v>
      </c>
      <c r="D5" s="1" t="s">
        <v>49</v>
      </c>
      <c r="E5" s="1" t="s">
        <v>51</v>
      </c>
      <c r="F5" s="1" t="s">
        <v>51</v>
      </c>
      <c r="G5" s="1" t="s">
        <v>51</v>
      </c>
      <c r="H5" s="1" t="s">
        <v>49</v>
      </c>
      <c r="I5" s="1" t="s">
        <v>51</v>
      </c>
      <c r="J5" s="1" t="s">
        <v>51</v>
      </c>
      <c r="K5" s="1" t="s">
        <v>52</v>
      </c>
      <c r="L5" s="1" t="s">
        <v>60</v>
      </c>
      <c r="M5" s="1" t="s">
        <v>51</v>
      </c>
      <c r="N5" s="1" t="s">
        <v>51</v>
      </c>
      <c r="O5" s="1" t="s">
        <v>60</v>
      </c>
      <c r="P5" s="1" t="s">
        <v>51</v>
      </c>
      <c r="Q5" s="1" t="s">
        <v>54</v>
      </c>
      <c r="R5" s="1" t="s">
        <v>54</v>
      </c>
      <c r="S5" s="1" t="s">
        <v>53</v>
      </c>
      <c r="T5" s="1" t="s">
        <v>53</v>
      </c>
      <c r="U5" s="1" t="s">
        <v>51</v>
      </c>
      <c r="V5" s="1" t="s">
        <v>60</v>
      </c>
      <c r="W5" s="1" t="s">
        <v>51</v>
      </c>
      <c r="X5" s="1" t="s">
        <v>51</v>
      </c>
      <c r="Y5" s="1" t="s">
        <v>51</v>
      </c>
      <c r="Z5" s="1" t="s">
        <v>60</v>
      </c>
      <c r="AA5" s="1" t="s">
        <v>51</v>
      </c>
      <c r="AB5" s="1" t="s">
        <v>51</v>
      </c>
      <c r="AC5" s="1" t="s">
        <v>49</v>
      </c>
      <c r="AD5" s="1" t="s">
        <v>51</v>
      </c>
      <c r="AE5" s="1" t="s">
        <v>49</v>
      </c>
      <c r="AF5" s="1" t="s">
        <v>51</v>
      </c>
      <c r="AG5" s="1" t="s">
        <v>49</v>
      </c>
      <c r="AH5" s="1" t="s">
        <v>49</v>
      </c>
      <c r="AI5" s="1" t="s">
        <v>51</v>
      </c>
      <c r="AJ5" s="1" t="s">
        <v>60</v>
      </c>
      <c r="AK5" s="1" t="s">
        <v>51</v>
      </c>
      <c r="AL5" s="1" t="s">
        <v>53</v>
      </c>
      <c r="AM5" s="1" t="s">
        <v>53</v>
      </c>
      <c r="AN5" s="1" t="s">
        <v>53</v>
      </c>
      <c r="AO5" s="1" t="s">
        <v>54</v>
      </c>
      <c r="AP5" s="1" t="s">
        <v>53</v>
      </c>
      <c r="AQ5" s="1" t="s">
        <v>54</v>
      </c>
      <c r="AR5" s="1" t="s">
        <v>65</v>
      </c>
      <c r="AS5" s="1" t="s">
        <v>57</v>
      </c>
      <c r="AT5" s="1" t="s">
        <v>65</v>
      </c>
      <c r="AU5" s="1" t="s">
        <v>57</v>
      </c>
      <c r="AV5" s="1" t="s">
        <v>64</v>
      </c>
    </row>
    <row r="6" spans="1:48" ht="37.5" customHeight="1" x14ac:dyDescent="0.2">
      <c r="A6" s="1" t="s">
        <v>48</v>
      </c>
      <c r="B6" s="1" t="s">
        <v>69</v>
      </c>
      <c r="C6" s="1" t="s">
        <v>70</v>
      </c>
      <c r="Q6" s="1" t="s">
        <v>53</v>
      </c>
      <c r="R6" s="1" t="s">
        <v>53</v>
      </c>
      <c r="S6" s="1" t="s">
        <v>53</v>
      </c>
      <c r="T6" s="1" t="s">
        <v>53</v>
      </c>
      <c r="AL6" s="1" t="s">
        <v>53</v>
      </c>
      <c r="AM6" s="1" t="s">
        <v>53</v>
      </c>
      <c r="AN6" s="1" t="s">
        <v>53</v>
      </c>
      <c r="AO6" s="1" t="s">
        <v>53</v>
      </c>
      <c r="AP6" s="1" t="s">
        <v>53</v>
      </c>
      <c r="AQ6" s="1" t="s">
        <v>53</v>
      </c>
    </row>
    <row r="7" spans="1:48" ht="37.5" customHeight="1" x14ac:dyDescent="0.2">
      <c r="A7" s="1" t="s">
        <v>48</v>
      </c>
      <c r="B7" s="1" t="s">
        <v>69</v>
      </c>
      <c r="C7" s="1" t="s">
        <v>70</v>
      </c>
      <c r="D7" s="1" t="s">
        <v>49</v>
      </c>
      <c r="E7" s="1" t="s">
        <v>51</v>
      </c>
      <c r="F7" s="1" t="s">
        <v>51</v>
      </c>
      <c r="G7" s="1" t="s">
        <v>51</v>
      </c>
      <c r="H7" s="1" t="s">
        <v>51</v>
      </c>
      <c r="I7" s="1" t="s">
        <v>60</v>
      </c>
      <c r="J7" s="1" t="s">
        <v>60</v>
      </c>
      <c r="K7" s="1" t="s">
        <v>51</v>
      </c>
      <c r="L7" s="1" t="s">
        <v>49</v>
      </c>
      <c r="M7" s="1" t="s">
        <v>51</v>
      </c>
      <c r="N7" s="1" t="s">
        <v>49</v>
      </c>
      <c r="O7" s="1" t="s">
        <v>50</v>
      </c>
      <c r="P7" s="1" t="s">
        <v>49</v>
      </c>
      <c r="Q7" s="1" t="s">
        <v>53</v>
      </c>
      <c r="R7" s="1" t="s">
        <v>53</v>
      </c>
      <c r="S7" s="1" t="s">
        <v>54</v>
      </c>
      <c r="T7" s="1" t="s">
        <v>53</v>
      </c>
      <c r="U7" s="1" t="s">
        <v>51</v>
      </c>
      <c r="V7" s="1" t="s">
        <v>60</v>
      </c>
      <c r="W7" s="1" t="s">
        <v>60</v>
      </c>
      <c r="X7" s="1" t="s">
        <v>51</v>
      </c>
      <c r="Y7" s="1" t="s">
        <v>51</v>
      </c>
      <c r="Z7" s="1" t="s">
        <v>49</v>
      </c>
      <c r="AA7" s="1" t="s">
        <v>49</v>
      </c>
      <c r="AB7" s="1" t="s">
        <v>51</v>
      </c>
      <c r="AC7" s="1" t="s">
        <v>49</v>
      </c>
      <c r="AD7" s="1" t="s">
        <v>51</v>
      </c>
      <c r="AE7" s="1" t="s">
        <v>60</v>
      </c>
      <c r="AF7" s="1" t="s">
        <v>51</v>
      </c>
      <c r="AG7" s="1" t="s">
        <v>49</v>
      </c>
      <c r="AH7" s="1" t="s">
        <v>49</v>
      </c>
      <c r="AI7" s="1" t="s">
        <v>51</v>
      </c>
      <c r="AJ7" s="1" t="s">
        <v>51</v>
      </c>
      <c r="AK7" s="1" t="s">
        <v>51</v>
      </c>
      <c r="AL7" s="1" t="s">
        <v>53</v>
      </c>
      <c r="AM7" s="1" t="s">
        <v>53</v>
      </c>
      <c r="AN7" s="1" t="s">
        <v>53</v>
      </c>
      <c r="AO7" s="1" t="s">
        <v>54</v>
      </c>
      <c r="AP7" s="1" t="s">
        <v>53</v>
      </c>
      <c r="AQ7" s="1" t="s">
        <v>53</v>
      </c>
      <c r="AR7" s="1" t="s">
        <v>61</v>
      </c>
      <c r="AS7" s="1" t="s">
        <v>57</v>
      </c>
      <c r="AT7" s="1" t="s">
        <v>61</v>
      </c>
      <c r="AU7" s="1" t="s">
        <v>57</v>
      </c>
      <c r="AV7" s="1" t="s">
        <v>58</v>
      </c>
    </row>
    <row r="8" spans="1:48" ht="37.5" customHeight="1" x14ac:dyDescent="0.2">
      <c r="A8" s="1" t="s">
        <v>59</v>
      </c>
      <c r="B8" s="1" t="s">
        <v>69</v>
      </c>
      <c r="C8" s="1" t="s">
        <v>70</v>
      </c>
      <c r="D8" s="1" t="s">
        <v>51</v>
      </c>
      <c r="E8" s="1" t="s">
        <v>51</v>
      </c>
      <c r="F8" s="1" t="s">
        <v>51</v>
      </c>
      <c r="G8" s="1" t="s">
        <v>51</v>
      </c>
      <c r="H8" s="1" t="s">
        <v>51</v>
      </c>
      <c r="I8" s="1" t="s">
        <v>51</v>
      </c>
      <c r="J8" s="1" t="s">
        <v>51</v>
      </c>
      <c r="K8" s="1" t="s">
        <v>51</v>
      </c>
      <c r="L8" s="1" t="s">
        <v>55</v>
      </c>
      <c r="M8" s="1" t="s">
        <v>51</v>
      </c>
      <c r="N8" s="1" t="s">
        <v>51</v>
      </c>
      <c r="O8" s="1" t="s">
        <v>51</v>
      </c>
      <c r="P8" s="1" t="s">
        <v>51</v>
      </c>
      <c r="Q8" s="1" t="s">
        <v>53</v>
      </c>
      <c r="R8" s="1" t="s">
        <v>53</v>
      </c>
      <c r="S8" s="1" t="s">
        <v>53</v>
      </c>
      <c r="T8" s="1" t="s">
        <v>54</v>
      </c>
      <c r="U8" s="1" t="s">
        <v>51</v>
      </c>
      <c r="V8" s="1" t="s">
        <v>51</v>
      </c>
      <c r="W8" s="1" t="s">
        <v>55</v>
      </c>
      <c r="X8" s="1" t="s">
        <v>51</v>
      </c>
      <c r="Y8" s="1" t="s">
        <v>55</v>
      </c>
      <c r="Z8" s="1" t="s">
        <v>50</v>
      </c>
      <c r="AA8" s="1" t="s">
        <v>50</v>
      </c>
      <c r="AB8" s="1" t="s">
        <v>49</v>
      </c>
      <c r="AC8" s="1" t="s">
        <v>49</v>
      </c>
      <c r="AD8" s="1" t="s">
        <v>50</v>
      </c>
      <c r="AE8" s="1" t="s">
        <v>51</v>
      </c>
      <c r="AF8" s="1" t="s">
        <v>51</v>
      </c>
      <c r="AG8" s="1" t="s">
        <v>49</v>
      </c>
      <c r="AH8" s="1" t="s">
        <v>67</v>
      </c>
      <c r="AI8" s="1" t="s">
        <v>49</v>
      </c>
      <c r="AJ8" s="1" t="s">
        <v>51</v>
      </c>
      <c r="AK8" s="1" t="s">
        <v>51</v>
      </c>
      <c r="AL8" s="1" t="s">
        <v>54</v>
      </c>
      <c r="AM8" s="1" t="s">
        <v>53</v>
      </c>
      <c r="AN8" s="1" t="s">
        <v>53</v>
      </c>
      <c r="AO8" s="1" t="s">
        <v>54</v>
      </c>
      <c r="AP8" s="1" t="s">
        <v>53</v>
      </c>
      <c r="AQ8" s="1" t="s">
        <v>53</v>
      </c>
      <c r="AR8" s="1" t="s">
        <v>56</v>
      </c>
      <c r="AS8" s="1" t="s">
        <v>61</v>
      </c>
      <c r="AT8" s="1" t="s">
        <v>56</v>
      </c>
      <c r="AU8" s="1" t="s">
        <v>61</v>
      </c>
      <c r="AV8" s="1" t="s">
        <v>63</v>
      </c>
    </row>
    <row r="9" spans="1:48" ht="37.5" customHeight="1" x14ac:dyDescent="0.2">
      <c r="A9" s="1" t="s">
        <v>48</v>
      </c>
      <c r="B9" s="1" t="s">
        <v>69</v>
      </c>
      <c r="C9" s="1" t="s">
        <v>70</v>
      </c>
      <c r="D9" s="1" t="s">
        <v>51</v>
      </c>
      <c r="E9" s="1" t="s">
        <v>55</v>
      </c>
      <c r="F9" s="1" t="s">
        <v>60</v>
      </c>
      <c r="G9" s="1" t="s">
        <v>51</v>
      </c>
      <c r="H9" s="1" t="s">
        <v>49</v>
      </c>
      <c r="I9" s="1" t="s">
        <v>49</v>
      </c>
      <c r="J9" s="1" t="s">
        <v>49</v>
      </c>
      <c r="K9" s="1" t="s">
        <v>51</v>
      </c>
      <c r="L9" s="1" t="s">
        <v>60</v>
      </c>
      <c r="M9" s="1" t="s">
        <v>51</v>
      </c>
      <c r="N9" s="1" t="s">
        <v>49</v>
      </c>
      <c r="O9" s="1" t="s">
        <v>55</v>
      </c>
      <c r="P9" s="1" t="s">
        <v>67</v>
      </c>
      <c r="Q9" s="1" t="s">
        <v>53</v>
      </c>
      <c r="R9" s="1" t="s">
        <v>54</v>
      </c>
      <c r="S9" s="1" t="s">
        <v>53</v>
      </c>
      <c r="T9" s="1" t="s">
        <v>53</v>
      </c>
      <c r="U9" s="1" t="s">
        <v>51</v>
      </c>
      <c r="V9" s="1" t="s">
        <v>51</v>
      </c>
      <c r="W9" s="1" t="s">
        <v>55</v>
      </c>
      <c r="X9" s="1" t="s">
        <v>60</v>
      </c>
      <c r="Y9" s="1" t="s">
        <v>49</v>
      </c>
      <c r="Z9" s="1" t="s">
        <v>49</v>
      </c>
      <c r="AA9" s="1" t="s">
        <v>49</v>
      </c>
      <c r="AB9" s="1" t="s">
        <v>49</v>
      </c>
      <c r="AC9" s="1" t="s">
        <v>51</v>
      </c>
      <c r="AD9" s="1" t="s">
        <v>51</v>
      </c>
      <c r="AE9" s="1" t="s">
        <v>51</v>
      </c>
      <c r="AF9" s="1" t="s">
        <v>51</v>
      </c>
      <c r="AG9" s="1" t="s">
        <v>51</v>
      </c>
      <c r="AH9" s="1" t="s">
        <v>51</v>
      </c>
      <c r="AI9" s="1" t="s">
        <v>49</v>
      </c>
      <c r="AJ9" s="1" t="s">
        <v>51</v>
      </c>
      <c r="AK9" s="1" t="s">
        <v>51</v>
      </c>
      <c r="AL9" s="1" t="s">
        <v>53</v>
      </c>
      <c r="AM9" s="1" t="s">
        <v>53</v>
      </c>
      <c r="AN9" s="1" t="s">
        <v>53</v>
      </c>
      <c r="AO9" s="1" t="s">
        <v>54</v>
      </c>
      <c r="AP9" s="1" t="s">
        <v>53</v>
      </c>
      <c r="AQ9" s="1" t="s">
        <v>53</v>
      </c>
      <c r="AR9" s="1" t="s">
        <v>61</v>
      </c>
      <c r="AS9" s="1" t="s">
        <v>56</v>
      </c>
      <c r="AT9" s="1" t="s">
        <v>56</v>
      </c>
      <c r="AU9" s="1" t="s">
        <v>61</v>
      </c>
      <c r="AV9" s="1" t="s">
        <v>58</v>
      </c>
    </row>
    <row r="10" spans="1:48" ht="37.5" customHeight="1" x14ac:dyDescent="0.2">
      <c r="A10" s="1" t="s">
        <v>59</v>
      </c>
      <c r="B10" s="1" t="s">
        <v>69</v>
      </c>
      <c r="C10" s="1" t="s">
        <v>70</v>
      </c>
      <c r="D10" s="1" t="s">
        <v>51</v>
      </c>
      <c r="E10" s="1" t="s">
        <v>51</v>
      </c>
      <c r="F10" s="1" t="s">
        <v>60</v>
      </c>
      <c r="G10" s="1" t="s">
        <v>51</v>
      </c>
      <c r="H10" s="1" t="s">
        <v>49</v>
      </c>
      <c r="I10" s="1" t="s">
        <v>51</v>
      </c>
      <c r="J10" s="1" t="s">
        <v>49</v>
      </c>
      <c r="K10" s="1" t="s">
        <v>60</v>
      </c>
      <c r="L10" s="1" t="s">
        <v>51</v>
      </c>
      <c r="M10" s="1" t="s">
        <v>60</v>
      </c>
      <c r="N10" s="1" t="s">
        <v>60</v>
      </c>
      <c r="O10" s="1" t="s">
        <v>60</v>
      </c>
      <c r="P10" s="1" t="s">
        <v>51</v>
      </c>
      <c r="Q10" s="1" t="s">
        <v>53</v>
      </c>
      <c r="R10" s="1" t="s">
        <v>54</v>
      </c>
      <c r="S10" s="1" t="s">
        <v>53</v>
      </c>
      <c r="T10" s="1" t="s">
        <v>53</v>
      </c>
      <c r="U10" s="1" t="s">
        <v>60</v>
      </c>
      <c r="V10" s="1" t="s">
        <v>60</v>
      </c>
      <c r="W10" s="1" t="s">
        <v>55</v>
      </c>
      <c r="X10" s="1" t="s">
        <v>51</v>
      </c>
      <c r="Y10" s="1" t="s">
        <v>55</v>
      </c>
      <c r="Z10" s="1" t="s">
        <v>50</v>
      </c>
      <c r="AA10" s="1" t="s">
        <v>50</v>
      </c>
      <c r="AB10" s="1" t="s">
        <v>60</v>
      </c>
      <c r="AC10" s="1" t="s">
        <v>60</v>
      </c>
      <c r="AD10" s="1" t="s">
        <v>60</v>
      </c>
      <c r="AE10" s="1" t="s">
        <v>60</v>
      </c>
      <c r="AF10" s="1" t="s">
        <v>60</v>
      </c>
      <c r="AG10" s="1" t="s">
        <v>60</v>
      </c>
      <c r="AH10" s="1" t="s">
        <v>51</v>
      </c>
      <c r="AI10" s="1" t="s">
        <v>49</v>
      </c>
      <c r="AJ10" s="1" t="s">
        <v>60</v>
      </c>
      <c r="AK10" s="1" t="s">
        <v>60</v>
      </c>
      <c r="AL10" s="1" t="s">
        <v>54</v>
      </c>
      <c r="AM10" s="1" t="s">
        <v>53</v>
      </c>
      <c r="AN10" s="1" t="s">
        <v>54</v>
      </c>
      <c r="AO10" s="1" t="s">
        <v>53</v>
      </c>
      <c r="AP10" s="1" t="s">
        <v>54</v>
      </c>
      <c r="AQ10" s="1" t="s">
        <v>53</v>
      </c>
      <c r="AR10" s="1" t="s">
        <v>57</v>
      </c>
      <c r="AS10" s="1" t="s">
        <v>56</v>
      </c>
      <c r="AT10" s="1" t="s">
        <v>61</v>
      </c>
      <c r="AU10" s="1" t="s">
        <v>56</v>
      </c>
      <c r="AV10" s="1" t="s">
        <v>58</v>
      </c>
    </row>
    <row r="11" spans="1:48" ht="37.5" customHeight="1" x14ac:dyDescent="0.2">
      <c r="A11" s="1" t="s">
        <v>59</v>
      </c>
      <c r="B11" s="1" t="s">
        <v>69</v>
      </c>
      <c r="C11" s="1" t="s">
        <v>70</v>
      </c>
      <c r="D11" s="1" t="s">
        <v>60</v>
      </c>
      <c r="E11" s="1" t="s">
        <v>60</v>
      </c>
      <c r="F11" s="1" t="s">
        <v>60</v>
      </c>
      <c r="G11" s="1" t="s">
        <v>60</v>
      </c>
      <c r="H11" s="1" t="s">
        <v>60</v>
      </c>
      <c r="I11" s="1" t="s">
        <v>60</v>
      </c>
      <c r="J11" s="1" t="s">
        <v>60</v>
      </c>
      <c r="K11" s="1" t="s">
        <v>60</v>
      </c>
      <c r="L11" s="1" t="s">
        <v>60</v>
      </c>
      <c r="M11" s="1" t="s">
        <v>60</v>
      </c>
      <c r="N11" s="1" t="s">
        <v>60</v>
      </c>
      <c r="O11" s="1" t="s">
        <v>60</v>
      </c>
      <c r="P11" s="1" t="s">
        <v>60</v>
      </c>
      <c r="Q11" s="1" t="s">
        <v>54</v>
      </c>
      <c r="R11" s="1" t="s">
        <v>54</v>
      </c>
      <c r="S11" s="1" t="s">
        <v>53</v>
      </c>
      <c r="T11" s="1" t="s">
        <v>53</v>
      </c>
      <c r="U11" s="1" t="s">
        <v>60</v>
      </c>
      <c r="V11" s="1" t="s">
        <v>60</v>
      </c>
      <c r="W11" s="1" t="s">
        <v>55</v>
      </c>
      <c r="X11" s="1" t="s">
        <v>60</v>
      </c>
      <c r="Y11" s="1" t="s">
        <v>60</v>
      </c>
      <c r="Z11" s="1" t="s">
        <v>60</v>
      </c>
      <c r="AA11" s="1" t="s">
        <v>60</v>
      </c>
      <c r="AB11" s="1" t="s">
        <v>60</v>
      </c>
      <c r="AC11" s="1" t="s">
        <v>60</v>
      </c>
      <c r="AD11" s="1" t="s">
        <v>60</v>
      </c>
      <c r="AE11" s="1" t="s">
        <v>60</v>
      </c>
      <c r="AF11" s="1" t="s">
        <v>60</v>
      </c>
      <c r="AG11" s="1" t="s">
        <v>60</v>
      </c>
      <c r="AH11" s="1" t="s">
        <v>60</v>
      </c>
      <c r="AI11" s="1" t="s">
        <v>60</v>
      </c>
      <c r="AJ11" s="1" t="s">
        <v>60</v>
      </c>
      <c r="AK11" s="1" t="s">
        <v>60</v>
      </c>
      <c r="AL11" s="1" t="s">
        <v>54</v>
      </c>
      <c r="AM11" s="1" t="s">
        <v>53</v>
      </c>
      <c r="AN11" s="1" t="s">
        <v>53</v>
      </c>
      <c r="AO11" s="1" t="s">
        <v>53</v>
      </c>
      <c r="AP11" s="1" t="s">
        <v>53</v>
      </c>
      <c r="AQ11" s="1" t="s">
        <v>53</v>
      </c>
      <c r="AR11" s="1" t="s">
        <v>57</v>
      </c>
      <c r="AS11" s="1" t="s">
        <v>62</v>
      </c>
      <c r="AT11" s="1" t="s">
        <v>57</v>
      </c>
      <c r="AU11" s="1" t="s">
        <v>56</v>
      </c>
      <c r="AV11" s="1" t="s">
        <v>63</v>
      </c>
    </row>
    <row r="12" spans="1:48" ht="37.5" customHeight="1" x14ac:dyDescent="0.2">
      <c r="A12" s="1" t="s">
        <v>48</v>
      </c>
      <c r="B12" s="1" t="s">
        <v>69</v>
      </c>
      <c r="C12" s="1" t="s">
        <v>70</v>
      </c>
      <c r="D12" s="1" t="s">
        <v>49</v>
      </c>
      <c r="E12" s="1" t="s">
        <v>49</v>
      </c>
      <c r="F12" s="1" t="s">
        <v>51</v>
      </c>
      <c r="G12" s="1" t="s">
        <v>51</v>
      </c>
      <c r="H12" s="1" t="s">
        <v>51</v>
      </c>
      <c r="I12" s="1" t="s">
        <v>49</v>
      </c>
      <c r="J12" s="1" t="s">
        <v>49</v>
      </c>
      <c r="K12" s="1" t="s">
        <v>52</v>
      </c>
      <c r="L12" s="1" t="s">
        <v>51</v>
      </c>
      <c r="M12" s="1" t="s">
        <v>51</v>
      </c>
      <c r="N12" s="1" t="s">
        <v>51</v>
      </c>
      <c r="O12" s="1" t="s">
        <v>51</v>
      </c>
      <c r="P12" s="1" t="s">
        <v>60</v>
      </c>
      <c r="Q12" s="1" t="s">
        <v>53</v>
      </c>
      <c r="R12" s="1" t="s">
        <v>54</v>
      </c>
      <c r="S12" s="1" t="s">
        <v>53</v>
      </c>
      <c r="T12" s="1" t="s">
        <v>53</v>
      </c>
      <c r="U12" s="1" t="s">
        <v>49</v>
      </c>
      <c r="V12" s="1" t="s">
        <v>51</v>
      </c>
      <c r="W12" s="1" t="s">
        <v>51</v>
      </c>
      <c r="X12" s="1" t="s">
        <v>51</v>
      </c>
      <c r="Y12" s="1" t="s">
        <v>49</v>
      </c>
      <c r="Z12" s="1" t="s">
        <v>51</v>
      </c>
      <c r="AA12" s="1" t="s">
        <v>49</v>
      </c>
      <c r="AB12" s="1" t="s">
        <v>51</v>
      </c>
      <c r="AC12" s="1" t="s">
        <v>49</v>
      </c>
      <c r="AD12" s="1" t="s">
        <v>51</v>
      </c>
      <c r="AE12" s="1" t="s">
        <v>49</v>
      </c>
      <c r="AF12" s="1" t="s">
        <v>51</v>
      </c>
      <c r="AG12" s="1" t="s">
        <v>51</v>
      </c>
      <c r="AH12" s="1" t="s">
        <v>51</v>
      </c>
      <c r="AI12" s="1" t="s">
        <v>51</v>
      </c>
      <c r="AJ12" s="1" t="s">
        <v>51</v>
      </c>
      <c r="AK12" s="1" t="s">
        <v>49</v>
      </c>
      <c r="AL12" s="1" t="s">
        <v>53</v>
      </c>
      <c r="AM12" s="1" t="s">
        <v>53</v>
      </c>
      <c r="AN12" s="1" t="s">
        <v>53</v>
      </c>
      <c r="AO12" s="1" t="s">
        <v>54</v>
      </c>
      <c r="AP12" s="1" t="s">
        <v>53</v>
      </c>
      <c r="AQ12" s="1" t="s">
        <v>54</v>
      </c>
      <c r="AR12" s="1" t="s">
        <v>65</v>
      </c>
      <c r="AS12" s="1" t="s">
        <v>57</v>
      </c>
      <c r="AT12" s="1" t="s">
        <v>56</v>
      </c>
      <c r="AU12" s="1" t="s">
        <v>57</v>
      </c>
      <c r="AV12" s="1" t="s">
        <v>68</v>
      </c>
    </row>
    <row r="13" spans="1:48" ht="37.5" customHeight="1" x14ac:dyDescent="0.2">
      <c r="A13" s="1" t="s">
        <v>48</v>
      </c>
      <c r="B13" s="1" t="s">
        <v>69</v>
      </c>
      <c r="C13" s="1" t="s">
        <v>70</v>
      </c>
      <c r="D13" s="1" t="s">
        <v>51</v>
      </c>
      <c r="E13" s="1" t="s">
        <v>49</v>
      </c>
      <c r="F13" s="1" t="s">
        <v>49</v>
      </c>
      <c r="G13" s="1" t="s">
        <v>51</v>
      </c>
      <c r="H13" s="1" t="s">
        <v>49</v>
      </c>
      <c r="I13" s="1" t="s">
        <v>49</v>
      </c>
      <c r="J13" s="1" t="s">
        <v>49</v>
      </c>
      <c r="K13" s="1" t="s">
        <v>51</v>
      </c>
      <c r="L13" s="1" t="s">
        <v>51</v>
      </c>
      <c r="M13" s="1" t="s">
        <v>51</v>
      </c>
      <c r="N13" s="1" t="s">
        <v>51</v>
      </c>
      <c r="O13" s="1" t="s">
        <v>51</v>
      </c>
      <c r="P13" s="1" t="s">
        <v>51</v>
      </c>
      <c r="Q13" s="1" t="s">
        <v>53</v>
      </c>
      <c r="R13" s="1" t="s">
        <v>54</v>
      </c>
      <c r="S13" s="1" t="s">
        <v>53</v>
      </c>
      <c r="T13" s="1" t="s">
        <v>53</v>
      </c>
      <c r="U13" s="1" t="s">
        <v>51</v>
      </c>
      <c r="V13" s="1" t="s">
        <v>51</v>
      </c>
      <c r="W13" s="1" t="s">
        <v>55</v>
      </c>
      <c r="X13" s="1" t="s">
        <v>51</v>
      </c>
      <c r="Y13" s="1" t="s">
        <v>49</v>
      </c>
      <c r="Z13" s="1" t="s">
        <v>50</v>
      </c>
      <c r="AA13" s="1" t="s">
        <v>67</v>
      </c>
      <c r="AB13" s="1" t="s">
        <v>49</v>
      </c>
      <c r="AC13" s="1" t="s">
        <v>49</v>
      </c>
      <c r="AD13" s="1" t="s">
        <v>51</v>
      </c>
      <c r="AE13" s="1" t="s">
        <v>49</v>
      </c>
      <c r="AF13" s="1" t="s">
        <v>49</v>
      </c>
      <c r="AG13" s="1" t="s">
        <v>49</v>
      </c>
      <c r="AH13" s="1" t="s">
        <v>50</v>
      </c>
      <c r="AI13" s="1" t="s">
        <v>67</v>
      </c>
      <c r="AJ13" s="1" t="s">
        <v>51</v>
      </c>
      <c r="AK13" s="1" t="s">
        <v>49</v>
      </c>
      <c r="AL13" s="1" t="s">
        <v>53</v>
      </c>
      <c r="AM13" s="1" t="s">
        <v>54</v>
      </c>
      <c r="AN13" s="1" t="s">
        <v>53</v>
      </c>
      <c r="AO13" s="1" t="s">
        <v>54</v>
      </c>
      <c r="AP13" s="1" t="s">
        <v>53</v>
      </c>
      <c r="AQ13" s="1" t="s">
        <v>54</v>
      </c>
      <c r="AR13" s="1" t="s">
        <v>65</v>
      </c>
      <c r="AS13" s="1" t="s">
        <v>57</v>
      </c>
      <c r="AT13" s="1" t="s">
        <v>56</v>
      </c>
      <c r="AU13" s="1" t="s">
        <v>61</v>
      </c>
      <c r="AV13" s="1" t="s">
        <v>68</v>
      </c>
    </row>
    <row r="14" spans="1:48" ht="37.5" customHeight="1" x14ac:dyDescent="0.2">
      <c r="A14" s="1" t="s">
        <v>48</v>
      </c>
      <c r="B14" s="1" t="s">
        <v>69</v>
      </c>
      <c r="C14" s="1" t="s">
        <v>70</v>
      </c>
      <c r="D14" s="1" t="s">
        <v>49</v>
      </c>
      <c r="E14" s="1" t="s">
        <v>50</v>
      </c>
      <c r="F14" s="1" t="s">
        <v>49</v>
      </c>
      <c r="G14" s="1" t="s">
        <v>51</v>
      </c>
      <c r="H14" s="1" t="s">
        <v>49</v>
      </c>
      <c r="I14" s="1" t="s">
        <v>51</v>
      </c>
      <c r="J14" s="1" t="s">
        <v>49</v>
      </c>
      <c r="K14" s="1" t="s">
        <v>50</v>
      </c>
      <c r="L14" s="1" t="s">
        <v>50</v>
      </c>
      <c r="M14" s="1" t="s">
        <v>51</v>
      </c>
      <c r="N14" s="1" t="s">
        <v>51</v>
      </c>
      <c r="O14" s="1" t="s">
        <v>52</v>
      </c>
      <c r="P14" s="1" t="s">
        <v>67</v>
      </c>
      <c r="Q14" s="1" t="s">
        <v>53</v>
      </c>
      <c r="R14" s="1" t="s">
        <v>54</v>
      </c>
      <c r="S14" s="1" t="s">
        <v>53</v>
      </c>
      <c r="T14" s="1" t="s">
        <v>53</v>
      </c>
      <c r="U14" s="1" t="s">
        <v>50</v>
      </c>
      <c r="V14" s="1" t="s">
        <v>49</v>
      </c>
      <c r="W14" s="1" t="s">
        <v>55</v>
      </c>
      <c r="X14" s="1" t="s">
        <v>49</v>
      </c>
      <c r="Y14" s="1" t="s">
        <v>49</v>
      </c>
      <c r="Z14" s="1" t="s">
        <v>67</v>
      </c>
      <c r="AA14" s="1" t="s">
        <v>67</v>
      </c>
      <c r="AB14" s="1" t="s">
        <v>51</v>
      </c>
      <c r="AC14" s="1" t="s">
        <v>67</v>
      </c>
      <c r="AD14" s="1" t="s">
        <v>49</v>
      </c>
      <c r="AE14" s="1" t="s">
        <v>49</v>
      </c>
      <c r="AF14" s="1" t="s">
        <v>49</v>
      </c>
      <c r="AG14" s="1" t="s">
        <v>49</v>
      </c>
      <c r="AH14" s="1" t="s">
        <v>50</v>
      </c>
      <c r="AI14" s="1" t="s">
        <v>67</v>
      </c>
      <c r="AJ14" s="1" t="s">
        <v>49</v>
      </c>
      <c r="AK14" s="1" t="s">
        <v>49</v>
      </c>
      <c r="AL14" s="1" t="s">
        <v>53</v>
      </c>
      <c r="AM14" s="1" t="s">
        <v>53</v>
      </c>
      <c r="AN14" s="1" t="s">
        <v>53</v>
      </c>
      <c r="AO14" s="1" t="s">
        <v>54</v>
      </c>
      <c r="AP14" s="1" t="s">
        <v>53</v>
      </c>
      <c r="AQ14" s="1" t="s">
        <v>54</v>
      </c>
      <c r="AR14" s="1" t="s">
        <v>56</v>
      </c>
      <c r="AS14" s="1" t="s">
        <v>61</v>
      </c>
      <c r="AT14" s="1" t="s">
        <v>56</v>
      </c>
      <c r="AU14" s="1" t="s">
        <v>57</v>
      </c>
      <c r="AV14" s="1" t="s">
        <v>66</v>
      </c>
    </row>
    <row r="15" spans="1:48" ht="37.5" customHeight="1" x14ac:dyDescent="0.2">
      <c r="A15" s="1" t="s">
        <v>48</v>
      </c>
      <c r="B15" s="1" t="s">
        <v>69</v>
      </c>
      <c r="C15" s="1" t="s">
        <v>70</v>
      </c>
      <c r="D15" s="1" t="s">
        <v>50</v>
      </c>
      <c r="E15" s="1" t="s">
        <v>50</v>
      </c>
      <c r="F15" s="1" t="s">
        <v>60</v>
      </c>
      <c r="G15" s="1" t="s">
        <v>49</v>
      </c>
      <c r="H15" s="1" t="s">
        <v>49</v>
      </c>
      <c r="I15" s="1" t="s">
        <v>67</v>
      </c>
      <c r="J15" s="1" t="s">
        <v>50</v>
      </c>
      <c r="K15" s="1" t="s">
        <v>50</v>
      </c>
      <c r="L15" s="1" t="s">
        <v>51</v>
      </c>
      <c r="M15" s="1" t="s">
        <v>50</v>
      </c>
      <c r="N15" s="1" t="s">
        <v>67</v>
      </c>
      <c r="O15" s="1" t="s">
        <v>55</v>
      </c>
      <c r="P15" s="1" t="s">
        <v>49</v>
      </c>
      <c r="Q15" s="1" t="s">
        <v>53</v>
      </c>
      <c r="R15" s="1" t="s">
        <v>54</v>
      </c>
      <c r="S15" s="1" t="s">
        <v>53</v>
      </c>
      <c r="T15" s="1" t="s">
        <v>53</v>
      </c>
      <c r="U15" s="1" t="s">
        <v>49</v>
      </c>
      <c r="V15" s="1" t="s">
        <v>49</v>
      </c>
      <c r="W15" s="1" t="s">
        <v>55</v>
      </c>
      <c r="X15" s="1" t="s">
        <v>49</v>
      </c>
      <c r="Y15" s="1" t="s">
        <v>49</v>
      </c>
      <c r="Z15" s="1" t="s">
        <v>67</v>
      </c>
      <c r="AA15" s="1" t="s">
        <v>67</v>
      </c>
      <c r="AB15" s="1" t="s">
        <v>67</v>
      </c>
      <c r="AC15" s="1" t="s">
        <v>50</v>
      </c>
      <c r="AD15" s="1" t="s">
        <v>50</v>
      </c>
      <c r="AE15" s="1" t="s">
        <v>49</v>
      </c>
      <c r="AF15" s="1" t="s">
        <v>49</v>
      </c>
      <c r="AG15" s="1" t="s">
        <v>67</v>
      </c>
      <c r="AH15" s="1" t="s">
        <v>50</v>
      </c>
      <c r="AI15" s="1" t="s">
        <v>51</v>
      </c>
      <c r="AJ15" s="1" t="s">
        <v>51</v>
      </c>
      <c r="AK15" s="1" t="s">
        <v>51</v>
      </c>
      <c r="AL15" s="1" t="s">
        <v>54</v>
      </c>
      <c r="AM15" s="1" t="s">
        <v>53</v>
      </c>
      <c r="AN15" s="1" t="s">
        <v>54</v>
      </c>
      <c r="AO15" s="1" t="s">
        <v>54</v>
      </c>
      <c r="AP15" s="1" t="s">
        <v>53</v>
      </c>
      <c r="AQ15" s="1" t="s">
        <v>54</v>
      </c>
      <c r="AR15" s="1" t="s">
        <v>65</v>
      </c>
      <c r="AS15" s="1" t="s">
        <v>61</v>
      </c>
      <c r="AT15" s="1" t="s">
        <v>56</v>
      </c>
      <c r="AU15" s="1" t="s">
        <v>57</v>
      </c>
      <c r="AV15" s="1" t="s">
        <v>58</v>
      </c>
    </row>
    <row r="16" spans="1:48" ht="37.5" customHeight="1" x14ac:dyDescent="0.2">
      <c r="A16" s="1" t="s">
        <v>59</v>
      </c>
      <c r="B16" s="1" t="s">
        <v>69</v>
      </c>
      <c r="C16" s="1" t="s">
        <v>70</v>
      </c>
      <c r="D16" s="1" t="s">
        <v>51</v>
      </c>
      <c r="E16" s="1" t="s">
        <v>51</v>
      </c>
      <c r="F16" s="1" t="s">
        <v>51</v>
      </c>
      <c r="G16" s="1" t="s">
        <v>51</v>
      </c>
      <c r="H16" s="1" t="s">
        <v>51</v>
      </c>
      <c r="I16" s="1" t="s">
        <v>51</v>
      </c>
      <c r="J16" s="1" t="s">
        <v>51</v>
      </c>
      <c r="K16" s="1" t="s">
        <v>51</v>
      </c>
      <c r="L16" s="1" t="s">
        <v>52</v>
      </c>
      <c r="M16" s="1" t="s">
        <v>51</v>
      </c>
      <c r="N16" s="1" t="s">
        <v>51</v>
      </c>
      <c r="O16" s="1" t="s">
        <v>52</v>
      </c>
      <c r="P16" s="1" t="s">
        <v>51</v>
      </c>
      <c r="Q16" s="1" t="s">
        <v>53</v>
      </c>
      <c r="R16" s="1" t="s">
        <v>54</v>
      </c>
      <c r="S16" s="1" t="s">
        <v>53</v>
      </c>
      <c r="T16" s="1" t="s">
        <v>53</v>
      </c>
      <c r="U16" s="1" t="s">
        <v>51</v>
      </c>
      <c r="V16" s="1" t="s">
        <v>49</v>
      </c>
      <c r="W16" s="1" t="s">
        <v>55</v>
      </c>
      <c r="X16" s="1" t="s">
        <v>51</v>
      </c>
      <c r="Y16" s="1" t="s">
        <v>50</v>
      </c>
      <c r="Z16" s="1" t="s">
        <v>51</v>
      </c>
      <c r="AA16" s="1" t="s">
        <v>51</v>
      </c>
      <c r="AB16" s="1" t="s">
        <v>51</v>
      </c>
      <c r="AC16" s="1" t="s">
        <v>49</v>
      </c>
      <c r="AD16" s="1" t="s">
        <v>49</v>
      </c>
      <c r="AE16" s="1" t="s">
        <v>51</v>
      </c>
      <c r="AF16" s="1" t="s">
        <v>51</v>
      </c>
      <c r="AG16" s="1" t="s">
        <v>51</v>
      </c>
      <c r="AH16" s="1" t="s">
        <v>51</v>
      </c>
      <c r="AI16" s="1" t="s">
        <v>51</v>
      </c>
      <c r="AJ16" s="1" t="s">
        <v>51</v>
      </c>
      <c r="AK16" s="1" t="s">
        <v>51</v>
      </c>
      <c r="AL16" s="1" t="s">
        <v>54</v>
      </c>
      <c r="AM16" s="1" t="s">
        <v>53</v>
      </c>
      <c r="AN16" s="1" t="s">
        <v>54</v>
      </c>
      <c r="AO16" s="1" t="s">
        <v>53</v>
      </c>
      <c r="AP16" s="1" t="s">
        <v>54</v>
      </c>
      <c r="AQ16" s="1" t="s">
        <v>53</v>
      </c>
      <c r="AR16" s="1" t="s">
        <v>56</v>
      </c>
      <c r="AS16" s="1" t="s">
        <v>65</v>
      </c>
      <c r="AT16" s="1" t="s">
        <v>61</v>
      </c>
      <c r="AU16" s="1" t="s">
        <v>56</v>
      </c>
      <c r="AV16" s="1" t="s">
        <v>58</v>
      </c>
    </row>
    <row r="17" spans="1:48" ht="37.5" customHeight="1" x14ac:dyDescent="0.2">
      <c r="A17" s="1" t="s">
        <v>48</v>
      </c>
      <c r="B17" s="1" t="s">
        <v>69</v>
      </c>
      <c r="C17" s="1" t="s">
        <v>70</v>
      </c>
      <c r="D17" s="1" t="s">
        <v>51</v>
      </c>
      <c r="E17" s="1" t="s">
        <v>51</v>
      </c>
      <c r="F17" s="1" t="s">
        <v>51</v>
      </c>
      <c r="G17" s="1" t="s">
        <v>51</v>
      </c>
      <c r="H17" s="1" t="s">
        <v>51</v>
      </c>
      <c r="I17" s="1" t="s">
        <v>51</v>
      </c>
      <c r="J17" s="1" t="s">
        <v>51</v>
      </c>
      <c r="K17" s="1" t="s">
        <v>51</v>
      </c>
      <c r="L17" s="1" t="s">
        <v>51</v>
      </c>
      <c r="M17" s="1" t="s">
        <v>51</v>
      </c>
      <c r="N17" s="1" t="s">
        <v>51</v>
      </c>
      <c r="O17" s="1" t="s">
        <v>51</v>
      </c>
      <c r="P17" s="1" t="s">
        <v>51</v>
      </c>
      <c r="Q17" s="1" t="s">
        <v>53</v>
      </c>
      <c r="R17" s="1" t="s">
        <v>54</v>
      </c>
      <c r="S17" s="1" t="s">
        <v>53</v>
      </c>
      <c r="T17" s="1" t="s">
        <v>53</v>
      </c>
      <c r="U17" s="1" t="s">
        <v>51</v>
      </c>
      <c r="V17" s="1" t="s">
        <v>51</v>
      </c>
      <c r="W17" s="1" t="s">
        <v>51</v>
      </c>
      <c r="X17" s="1" t="s">
        <v>51</v>
      </c>
      <c r="Y17" s="1" t="s">
        <v>51</v>
      </c>
      <c r="Z17" s="1" t="s">
        <v>51</v>
      </c>
      <c r="AA17" s="1" t="s">
        <v>51</v>
      </c>
      <c r="AB17" s="1" t="s">
        <v>51</v>
      </c>
      <c r="AC17" s="1" t="s">
        <v>51</v>
      </c>
      <c r="AD17" s="1" t="s">
        <v>51</v>
      </c>
      <c r="AE17" s="1" t="s">
        <v>51</v>
      </c>
      <c r="AF17" s="1" t="s">
        <v>51</v>
      </c>
      <c r="AG17" s="1" t="s">
        <v>51</v>
      </c>
      <c r="AH17" s="1" t="s">
        <v>51</v>
      </c>
      <c r="AI17" s="1" t="s">
        <v>51</v>
      </c>
      <c r="AJ17" s="1" t="s">
        <v>51</v>
      </c>
      <c r="AK17" s="1" t="s">
        <v>51</v>
      </c>
      <c r="AL17" s="1" t="s">
        <v>53</v>
      </c>
      <c r="AM17" s="1" t="s">
        <v>53</v>
      </c>
      <c r="AN17" s="1" t="s">
        <v>54</v>
      </c>
      <c r="AO17" s="1" t="s">
        <v>53</v>
      </c>
      <c r="AP17" s="1" t="s">
        <v>53</v>
      </c>
      <c r="AQ17" s="1" t="s">
        <v>53</v>
      </c>
      <c r="AR17" s="1" t="s">
        <v>65</v>
      </c>
      <c r="AS17" s="1" t="s">
        <v>56</v>
      </c>
      <c r="AT17" s="1" t="s">
        <v>61</v>
      </c>
      <c r="AU17" s="1" t="s">
        <v>61</v>
      </c>
      <c r="AV17" s="1" t="s">
        <v>58</v>
      </c>
    </row>
    <row r="18" spans="1:48" ht="37.5" customHeight="1" x14ac:dyDescent="0.2">
      <c r="A18" s="1" t="s">
        <v>48</v>
      </c>
      <c r="B18" s="1" t="s">
        <v>69</v>
      </c>
      <c r="C18" s="1" t="s">
        <v>70</v>
      </c>
      <c r="D18" s="1" t="s">
        <v>51</v>
      </c>
      <c r="E18" s="1" t="s">
        <v>51</v>
      </c>
      <c r="F18" s="1" t="s">
        <v>51</v>
      </c>
      <c r="G18" s="1" t="s">
        <v>51</v>
      </c>
      <c r="H18" s="1" t="s">
        <v>49</v>
      </c>
      <c r="I18" s="1" t="s">
        <v>60</v>
      </c>
      <c r="J18" s="1" t="s">
        <v>49</v>
      </c>
      <c r="K18" s="1" t="s">
        <v>51</v>
      </c>
      <c r="L18" s="1" t="s">
        <v>51</v>
      </c>
      <c r="M18" s="1" t="s">
        <v>51</v>
      </c>
      <c r="N18" s="1" t="s">
        <v>51</v>
      </c>
      <c r="O18" s="1" t="s">
        <v>51</v>
      </c>
      <c r="P18" s="1" t="s">
        <v>51</v>
      </c>
      <c r="Q18" s="1" t="s">
        <v>54</v>
      </c>
      <c r="R18" s="1" t="s">
        <v>53</v>
      </c>
      <c r="S18" s="1" t="s">
        <v>54</v>
      </c>
      <c r="T18" s="1" t="s">
        <v>53</v>
      </c>
      <c r="U18" s="1" t="s">
        <v>60</v>
      </c>
      <c r="V18" s="1" t="s">
        <v>60</v>
      </c>
      <c r="W18" s="1" t="s">
        <v>55</v>
      </c>
      <c r="X18" s="1" t="s">
        <v>55</v>
      </c>
      <c r="Y18" s="1" t="s">
        <v>60</v>
      </c>
      <c r="Z18" s="1" t="s">
        <v>60</v>
      </c>
      <c r="AA18" s="1" t="s">
        <v>55</v>
      </c>
      <c r="AB18" s="1" t="s">
        <v>55</v>
      </c>
      <c r="AC18" s="1" t="s">
        <v>55</v>
      </c>
      <c r="AD18" s="1" t="s">
        <v>60</v>
      </c>
      <c r="AE18" s="1" t="s">
        <v>51</v>
      </c>
      <c r="AF18" s="1" t="s">
        <v>51</v>
      </c>
      <c r="AG18" s="1" t="s">
        <v>51</v>
      </c>
      <c r="AH18" s="1" t="s">
        <v>51</v>
      </c>
      <c r="AI18" s="1" t="s">
        <v>51</v>
      </c>
      <c r="AJ18" s="1" t="s">
        <v>52</v>
      </c>
      <c r="AK18" s="1" t="s">
        <v>49</v>
      </c>
      <c r="AL18" s="1" t="s">
        <v>54</v>
      </c>
      <c r="AM18" s="1" t="s">
        <v>53</v>
      </c>
      <c r="AN18" s="1" t="s">
        <v>53</v>
      </c>
      <c r="AO18" s="1" t="s">
        <v>54</v>
      </c>
      <c r="AP18" s="1" t="s">
        <v>53</v>
      </c>
      <c r="AQ18" s="1" t="s">
        <v>54</v>
      </c>
      <c r="AR18" s="1" t="s">
        <v>56</v>
      </c>
      <c r="AS18" s="1" t="s">
        <v>57</v>
      </c>
      <c r="AT18" s="1" t="s">
        <v>56</v>
      </c>
      <c r="AU18" s="1" t="s">
        <v>57</v>
      </c>
      <c r="AV18" s="1" t="s">
        <v>64</v>
      </c>
    </row>
    <row r="19" spans="1:48" ht="37.5" customHeight="1" x14ac:dyDescent="0.2">
      <c r="A19" s="1" t="s">
        <v>48</v>
      </c>
      <c r="B19" s="1" t="s">
        <v>69</v>
      </c>
      <c r="C19" s="1" t="s">
        <v>70</v>
      </c>
      <c r="D19" s="1" t="s">
        <v>50</v>
      </c>
      <c r="E19" s="1" t="s">
        <v>49</v>
      </c>
      <c r="F19" s="1" t="s">
        <v>49</v>
      </c>
      <c r="G19" s="1" t="s">
        <v>51</v>
      </c>
      <c r="H19" s="1" t="s">
        <v>51</v>
      </c>
      <c r="I19" s="1" t="s">
        <v>51</v>
      </c>
      <c r="J19" s="1" t="s">
        <v>50</v>
      </c>
      <c r="K19" s="1" t="s">
        <v>52</v>
      </c>
      <c r="L19" s="1" t="s">
        <v>50</v>
      </c>
      <c r="M19" s="1" t="s">
        <v>51</v>
      </c>
      <c r="N19" s="1" t="s">
        <v>60</v>
      </c>
      <c r="O19" s="1" t="s">
        <v>52</v>
      </c>
      <c r="P19" s="1" t="s">
        <v>50</v>
      </c>
      <c r="Q19" s="1" t="s">
        <v>53</v>
      </c>
      <c r="R19" s="1" t="s">
        <v>54</v>
      </c>
      <c r="S19" s="1" t="s">
        <v>53</v>
      </c>
      <c r="T19" s="1" t="s">
        <v>53</v>
      </c>
      <c r="U19" s="1" t="s">
        <v>51</v>
      </c>
      <c r="V19" s="1" t="s">
        <v>60</v>
      </c>
      <c r="W19" s="1" t="s">
        <v>55</v>
      </c>
      <c r="X19" s="1" t="s">
        <v>51</v>
      </c>
      <c r="Y19" s="1" t="s">
        <v>49</v>
      </c>
      <c r="Z19" s="1" t="s">
        <v>51</v>
      </c>
      <c r="AA19" s="1" t="s">
        <v>51</v>
      </c>
      <c r="AB19" s="1" t="s">
        <v>51</v>
      </c>
      <c r="AC19" s="1" t="s">
        <v>49</v>
      </c>
      <c r="AD19" s="1" t="s">
        <v>60</v>
      </c>
      <c r="AE19" s="1" t="s">
        <v>49</v>
      </c>
      <c r="AF19" s="1" t="s">
        <v>51</v>
      </c>
      <c r="AG19" s="1" t="s">
        <v>51</v>
      </c>
      <c r="AH19" s="1" t="s">
        <v>51</v>
      </c>
      <c r="AI19" s="1" t="s">
        <v>49</v>
      </c>
      <c r="AJ19" s="1" t="s">
        <v>49</v>
      </c>
      <c r="AK19" s="1" t="s">
        <v>49</v>
      </c>
      <c r="AL19" s="1" t="s">
        <v>53</v>
      </c>
      <c r="AM19" s="1" t="s">
        <v>54</v>
      </c>
      <c r="AN19" s="1" t="s">
        <v>53</v>
      </c>
      <c r="AO19" s="1" t="s">
        <v>54</v>
      </c>
      <c r="AP19" s="1" t="s">
        <v>53</v>
      </c>
      <c r="AQ19" s="1" t="s">
        <v>54</v>
      </c>
      <c r="AR19" s="1" t="s">
        <v>65</v>
      </c>
      <c r="AS19" s="1" t="s">
        <v>65</v>
      </c>
      <c r="AT19" s="1" t="s">
        <v>61</v>
      </c>
      <c r="AU19" s="1" t="s">
        <v>57</v>
      </c>
      <c r="AV19" s="1" t="s">
        <v>64</v>
      </c>
    </row>
    <row r="20" spans="1:48" ht="37.5" customHeight="1" x14ac:dyDescent="0.2">
      <c r="A20" s="1" t="s">
        <v>48</v>
      </c>
      <c r="B20" s="1" t="s">
        <v>69</v>
      </c>
      <c r="C20" s="1" t="s">
        <v>70</v>
      </c>
      <c r="Q20" s="1" t="s">
        <v>53</v>
      </c>
      <c r="R20" s="1" t="s">
        <v>53</v>
      </c>
      <c r="S20" s="1" t="s">
        <v>53</v>
      </c>
      <c r="T20" s="1" t="s">
        <v>53</v>
      </c>
      <c r="AL20" s="1" t="s">
        <v>53</v>
      </c>
      <c r="AM20" s="1" t="s">
        <v>53</v>
      </c>
      <c r="AN20" s="1" t="s">
        <v>53</v>
      </c>
      <c r="AO20" s="1" t="s">
        <v>53</v>
      </c>
      <c r="AP20" s="1" t="s">
        <v>53</v>
      </c>
      <c r="AQ20" s="1" t="s">
        <v>53</v>
      </c>
    </row>
    <row r="21" spans="1:48" ht="37.5" customHeight="1" x14ac:dyDescent="0.2">
      <c r="A21" s="1" t="s">
        <v>48</v>
      </c>
      <c r="B21" s="1" t="s">
        <v>69</v>
      </c>
      <c r="C21" s="1" t="s">
        <v>70</v>
      </c>
      <c r="Q21" s="1" t="s">
        <v>53</v>
      </c>
      <c r="R21" s="1" t="s">
        <v>53</v>
      </c>
      <c r="S21" s="1" t="s">
        <v>53</v>
      </c>
      <c r="T21" s="1" t="s">
        <v>53</v>
      </c>
      <c r="AL21" s="1" t="s">
        <v>53</v>
      </c>
      <c r="AM21" s="1" t="s">
        <v>53</v>
      </c>
      <c r="AN21" s="1" t="s">
        <v>53</v>
      </c>
      <c r="AO21" s="1" t="s">
        <v>53</v>
      </c>
      <c r="AP21" s="1" t="s">
        <v>53</v>
      </c>
      <c r="AQ21" s="1" t="s">
        <v>53</v>
      </c>
    </row>
    <row r="22" spans="1:48" ht="37.5" customHeight="1" x14ac:dyDescent="0.2">
      <c r="A22" s="1" t="s">
        <v>59</v>
      </c>
      <c r="B22" s="1" t="s">
        <v>69</v>
      </c>
      <c r="C22" s="1" t="s">
        <v>70</v>
      </c>
      <c r="D22" s="1" t="s">
        <v>51</v>
      </c>
      <c r="E22" s="1" t="s">
        <v>60</v>
      </c>
      <c r="F22" s="1" t="s">
        <v>60</v>
      </c>
      <c r="G22" s="1" t="s">
        <v>60</v>
      </c>
      <c r="H22" s="1" t="s">
        <v>60</v>
      </c>
      <c r="I22" s="1" t="s">
        <v>60</v>
      </c>
      <c r="J22" s="1" t="s">
        <v>60</v>
      </c>
      <c r="K22" s="1" t="s">
        <v>60</v>
      </c>
      <c r="L22" s="1" t="s">
        <v>60</v>
      </c>
      <c r="M22" s="1" t="s">
        <v>60</v>
      </c>
      <c r="N22" s="1" t="s">
        <v>49</v>
      </c>
      <c r="O22" s="1" t="s">
        <v>50</v>
      </c>
      <c r="P22" s="1" t="s">
        <v>50</v>
      </c>
      <c r="Q22" s="1" t="s">
        <v>53</v>
      </c>
      <c r="R22" s="1" t="s">
        <v>54</v>
      </c>
      <c r="S22" s="1" t="s">
        <v>53</v>
      </c>
      <c r="T22" s="1" t="s">
        <v>53</v>
      </c>
      <c r="U22" s="1" t="s">
        <v>51</v>
      </c>
      <c r="V22" s="1" t="s">
        <v>51</v>
      </c>
      <c r="W22" s="1" t="s">
        <v>55</v>
      </c>
      <c r="X22" s="1" t="s">
        <v>51</v>
      </c>
      <c r="Y22" s="1" t="s">
        <v>49</v>
      </c>
      <c r="Z22" s="1" t="s">
        <v>51</v>
      </c>
      <c r="AA22" s="1" t="s">
        <v>51</v>
      </c>
      <c r="AB22" s="1" t="s">
        <v>60</v>
      </c>
      <c r="AC22" s="1" t="s">
        <v>60</v>
      </c>
      <c r="AD22" s="1" t="s">
        <v>60</v>
      </c>
      <c r="AE22" s="1" t="s">
        <v>60</v>
      </c>
      <c r="AF22" s="1" t="s">
        <v>60</v>
      </c>
      <c r="AG22" s="1" t="s">
        <v>60</v>
      </c>
      <c r="AH22" s="1" t="s">
        <v>60</v>
      </c>
      <c r="AI22" s="1" t="s">
        <v>60</v>
      </c>
      <c r="AJ22" s="1" t="s">
        <v>60</v>
      </c>
      <c r="AK22" s="1" t="s">
        <v>60</v>
      </c>
      <c r="AL22" s="1" t="s">
        <v>54</v>
      </c>
      <c r="AM22" s="1" t="s">
        <v>53</v>
      </c>
      <c r="AN22" s="1" t="s">
        <v>53</v>
      </c>
      <c r="AO22" s="1" t="s">
        <v>54</v>
      </c>
      <c r="AP22" s="1" t="s">
        <v>53</v>
      </c>
      <c r="AQ22" s="1" t="s">
        <v>53</v>
      </c>
      <c r="AR22" s="1" t="s">
        <v>57</v>
      </c>
      <c r="AS22" s="1" t="s">
        <v>61</v>
      </c>
      <c r="AT22" s="1" t="s">
        <v>57</v>
      </c>
      <c r="AU22" s="1" t="s">
        <v>62</v>
      </c>
      <c r="AV22" s="1" t="s">
        <v>63</v>
      </c>
    </row>
    <row r="23" spans="1:48" ht="37.5" customHeight="1" x14ac:dyDescent="0.2">
      <c r="A23" s="1" t="s">
        <v>48</v>
      </c>
      <c r="B23" s="1" t="s">
        <v>69</v>
      </c>
      <c r="C23" s="1" t="s">
        <v>70</v>
      </c>
      <c r="D23" s="1" t="s">
        <v>50</v>
      </c>
      <c r="E23" s="1" t="s">
        <v>51</v>
      </c>
      <c r="F23" s="1" t="s">
        <v>49</v>
      </c>
      <c r="G23" s="1" t="s">
        <v>60</v>
      </c>
      <c r="H23" s="1" t="s">
        <v>51</v>
      </c>
      <c r="I23" s="1" t="s">
        <v>50</v>
      </c>
      <c r="J23" s="1" t="s">
        <v>50</v>
      </c>
      <c r="K23" s="1" t="s">
        <v>60</v>
      </c>
      <c r="L23" s="1" t="s">
        <v>52</v>
      </c>
      <c r="M23" s="1" t="s">
        <v>52</v>
      </c>
      <c r="N23" s="1" t="s">
        <v>60</v>
      </c>
      <c r="O23" s="1" t="s">
        <v>60</v>
      </c>
      <c r="P23" s="1" t="s">
        <v>60</v>
      </c>
      <c r="Q23" s="1" t="s">
        <v>53</v>
      </c>
      <c r="R23" s="1" t="s">
        <v>54</v>
      </c>
      <c r="S23" s="1" t="s">
        <v>53</v>
      </c>
      <c r="T23" s="1" t="s">
        <v>53</v>
      </c>
      <c r="U23" s="1" t="s">
        <v>60</v>
      </c>
      <c r="V23" s="1" t="s">
        <v>60</v>
      </c>
      <c r="W23" s="1" t="s">
        <v>51</v>
      </c>
      <c r="X23" s="1" t="s">
        <v>51</v>
      </c>
      <c r="Y23" s="1" t="s">
        <v>60</v>
      </c>
      <c r="Z23" s="1" t="s">
        <v>51</v>
      </c>
      <c r="AA23" s="1" t="s">
        <v>51</v>
      </c>
      <c r="AB23" s="1" t="s">
        <v>51</v>
      </c>
      <c r="AC23" s="1" t="s">
        <v>60</v>
      </c>
      <c r="AD23" s="1" t="s">
        <v>60</v>
      </c>
      <c r="AE23" s="1" t="s">
        <v>51</v>
      </c>
      <c r="AF23" s="1" t="s">
        <v>51</v>
      </c>
      <c r="AG23" s="1" t="s">
        <v>51</v>
      </c>
      <c r="AH23" s="1" t="s">
        <v>51</v>
      </c>
      <c r="AI23" s="1" t="s">
        <v>49</v>
      </c>
      <c r="AJ23" s="1" t="s">
        <v>60</v>
      </c>
      <c r="AK23" s="1" t="s">
        <v>49</v>
      </c>
      <c r="AL23" s="1" t="s">
        <v>53</v>
      </c>
      <c r="AM23" s="1" t="s">
        <v>53</v>
      </c>
      <c r="AN23" s="1" t="s">
        <v>53</v>
      </c>
      <c r="AO23" s="1" t="s">
        <v>54</v>
      </c>
      <c r="AP23" s="1" t="s">
        <v>53</v>
      </c>
      <c r="AQ23" s="1" t="s">
        <v>54</v>
      </c>
      <c r="AR23" s="1" t="s">
        <v>56</v>
      </c>
      <c r="AS23" s="1" t="s">
        <v>57</v>
      </c>
      <c r="AT23" s="1" t="s">
        <v>65</v>
      </c>
      <c r="AU23" s="1" t="s">
        <v>57</v>
      </c>
      <c r="AV23" s="1" t="s">
        <v>68</v>
      </c>
    </row>
    <row r="24" spans="1:48" ht="37.5" customHeight="1" x14ac:dyDescent="0.2">
      <c r="A24" s="1" t="s">
        <v>48</v>
      </c>
      <c r="B24" s="1" t="s">
        <v>69</v>
      </c>
      <c r="C24" s="1" t="s">
        <v>70</v>
      </c>
      <c r="D24" s="1" t="s">
        <v>49</v>
      </c>
      <c r="E24" s="1" t="s">
        <v>51</v>
      </c>
      <c r="F24" s="1" t="s">
        <v>49</v>
      </c>
      <c r="G24" s="1" t="s">
        <v>49</v>
      </c>
      <c r="H24" s="1" t="s">
        <v>49</v>
      </c>
      <c r="I24" s="1" t="s">
        <v>51</v>
      </c>
      <c r="J24" s="1" t="s">
        <v>49</v>
      </c>
      <c r="K24" s="1" t="s">
        <v>51</v>
      </c>
      <c r="L24" s="1" t="s">
        <v>51</v>
      </c>
      <c r="M24" s="1" t="s">
        <v>60</v>
      </c>
      <c r="N24" s="1" t="s">
        <v>60</v>
      </c>
      <c r="O24" s="1" t="s">
        <v>55</v>
      </c>
      <c r="P24" s="1" t="s">
        <v>49</v>
      </c>
      <c r="Q24" s="1" t="s">
        <v>53</v>
      </c>
      <c r="R24" s="1" t="s">
        <v>53</v>
      </c>
      <c r="S24" s="1" t="s">
        <v>54</v>
      </c>
      <c r="T24" s="1" t="s">
        <v>53</v>
      </c>
      <c r="U24" s="1" t="s">
        <v>49</v>
      </c>
      <c r="V24" s="1" t="s">
        <v>50</v>
      </c>
      <c r="W24" s="1" t="s">
        <v>55</v>
      </c>
      <c r="X24" s="1" t="s">
        <v>51</v>
      </c>
      <c r="Y24" s="1" t="s">
        <v>49</v>
      </c>
      <c r="Z24" s="1" t="s">
        <v>49</v>
      </c>
      <c r="AA24" s="1" t="s">
        <v>55</v>
      </c>
      <c r="AB24" s="1" t="s">
        <v>51</v>
      </c>
      <c r="AC24" s="1" t="s">
        <v>55</v>
      </c>
      <c r="AD24" s="1" t="s">
        <v>51</v>
      </c>
      <c r="AE24" s="1" t="s">
        <v>50</v>
      </c>
      <c r="AF24" s="1" t="s">
        <v>51</v>
      </c>
      <c r="AG24" s="1" t="s">
        <v>49</v>
      </c>
      <c r="AH24" s="1" t="s">
        <v>52</v>
      </c>
      <c r="AI24" s="1" t="s">
        <v>60</v>
      </c>
      <c r="AJ24" s="1" t="s">
        <v>60</v>
      </c>
      <c r="AK24" s="1" t="s">
        <v>49</v>
      </c>
      <c r="AL24" s="1" t="s">
        <v>53</v>
      </c>
      <c r="AM24" s="1" t="s">
        <v>53</v>
      </c>
      <c r="AN24" s="1" t="s">
        <v>53</v>
      </c>
      <c r="AO24" s="1" t="s">
        <v>53</v>
      </c>
      <c r="AP24" s="1" t="s">
        <v>53</v>
      </c>
      <c r="AQ24" s="1" t="s">
        <v>54</v>
      </c>
      <c r="AR24" s="1" t="s">
        <v>65</v>
      </c>
      <c r="AS24" s="1" t="s">
        <v>56</v>
      </c>
      <c r="AT24" s="1" t="s">
        <v>56</v>
      </c>
      <c r="AU24" s="1" t="s">
        <v>57</v>
      </c>
      <c r="AV24" s="1" t="s">
        <v>58</v>
      </c>
    </row>
    <row r="25" spans="1:48" ht="37.5" customHeight="1" x14ac:dyDescent="0.2">
      <c r="A25" s="1" t="s">
        <v>59</v>
      </c>
      <c r="B25" s="1" t="s">
        <v>69</v>
      </c>
      <c r="C25" s="1" t="s">
        <v>70</v>
      </c>
      <c r="D25" s="1" t="s">
        <v>55</v>
      </c>
      <c r="E25" s="1" t="s">
        <v>51</v>
      </c>
      <c r="F25" s="1" t="s">
        <v>50</v>
      </c>
      <c r="G25" s="1" t="s">
        <v>49</v>
      </c>
      <c r="H25" s="1" t="s">
        <v>60</v>
      </c>
      <c r="I25" s="1" t="s">
        <v>60</v>
      </c>
      <c r="J25" s="1" t="s">
        <v>51</v>
      </c>
      <c r="K25" s="1" t="s">
        <v>51</v>
      </c>
      <c r="L25" s="1" t="s">
        <v>55</v>
      </c>
      <c r="M25" s="1" t="s">
        <v>51</v>
      </c>
      <c r="N25" s="1" t="s">
        <v>51</v>
      </c>
      <c r="O25" s="1" t="s">
        <v>51</v>
      </c>
      <c r="P25" s="1" t="s">
        <v>51</v>
      </c>
      <c r="Q25" s="1" t="s">
        <v>53</v>
      </c>
      <c r="R25" s="1" t="s">
        <v>54</v>
      </c>
      <c r="S25" s="1" t="s">
        <v>53</v>
      </c>
      <c r="T25" s="1" t="s">
        <v>53</v>
      </c>
      <c r="U25" s="1" t="s">
        <v>60</v>
      </c>
      <c r="V25" s="1" t="s">
        <v>51</v>
      </c>
      <c r="W25" s="1" t="s">
        <v>55</v>
      </c>
      <c r="X25" s="1" t="s">
        <v>60</v>
      </c>
      <c r="Y25" s="1" t="s">
        <v>60</v>
      </c>
      <c r="Z25" s="1" t="s">
        <v>51</v>
      </c>
      <c r="AA25" s="1" t="s">
        <v>49</v>
      </c>
      <c r="AB25" s="1" t="s">
        <v>60</v>
      </c>
      <c r="AC25" s="1" t="s">
        <v>49</v>
      </c>
      <c r="AD25" s="1" t="s">
        <v>51</v>
      </c>
      <c r="AE25" s="1" t="s">
        <v>51</v>
      </c>
      <c r="AF25" s="1" t="s">
        <v>60</v>
      </c>
      <c r="AG25" s="1" t="s">
        <v>51</v>
      </c>
      <c r="AH25" s="1" t="s">
        <v>51</v>
      </c>
      <c r="AI25" s="1" t="s">
        <v>51</v>
      </c>
      <c r="AJ25" s="1" t="s">
        <v>51</v>
      </c>
      <c r="AK25" s="1" t="s">
        <v>60</v>
      </c>
      <c r="AL25" s="1" t="s">
        <v>54</v>
      </c>
      <c r="AM25" s="1" t="s">
        <v>53</v>
      </c>
      <c r="AN25" s="1" t="s">
        <v>54</v>
      </c>
      <c r="AO25" s="1" t="s">
        <v>53</v>
      </c>
      <c r="AP25" s="1" t="s">
        <v>54</v>
      </c>
      <c r="AQ25" s="1" t="s">
        <v>53</v>
      </c>
      <c r="AR25" s="1" t="s">
        <v>56</v>
      </c>
      <c r="AS25" s="1" t="s">
        <v>56</v>
      </c>
      <c r="AT25" s="1" t="s">
        <v>57</v>
      </c>
      <c r="AU25" s="1" t="s">
        <v>61</v>
      </c>
      <c r="AV25" s="1" t="s">
        <v>63</v>
      </c>
    </row>
    <row r="26" spans="1:48" ht="37.5" customHeight="1" x14ac:dyDescent="0.2">
      <c r="A26" s="1" t="s">
        <v>48</v>
      </c>
      <c r="B26" s="1" t="s">
        <v>69</v>
      </c>
      <c r="C26" s="1" t="s">
        <v>70</v>
      </c>
      <c r="Q26" s="1" t="s">
        <v>53</v>
      </c>
      <c r="R26" s="1" t="s">
        <v>53</v>
      </c>
      <c r="S26" s="1" t="s">
        <v>53</v>
      </c>
      <c r="T26" s="1" t="s">
        <v>53</v>
      </c>
      <c r="AL26" s="1" t="s">
        <v>53</v>
      </c>
      <c r="AM26" s="1" t="s">
        <v>53</v>
      </c>
      <c r="AN26" s="1" t="s">
        <v>53</v>
      </c>
      <c r="AO26" s="1" t="s">
        <v>53</v>
      </c>
      <c r="AP26" s="1" t="s">
        <v>53</v>
      </c>
      <c r="AQ26" s="1" t="s">
        <v>53</v>
      </c>
    </row>
    <row r="27" spans="1:48" ht="37.5" customHeight="1" x14ac:dyDescent="0.2">
      <c r="A27" s="1" t="s">
        <v>59</v>
      </c>
      <c r="B27" s="1" t="s">
        <v>69</v>
      </c>
      <c r="C27" s="1" t="s">
        <v>70</v>
      </c>
      <c r="D27" s="1" t="s">
        <v>49</v>
      </c>
      <c r="E27" s="1" t="s">
        <v>49</v>
      </c>
      <c r="F27" s="1" t="s">
        <v>51</v>
      </c>
      <c r="G27" s="1" t="s">
        <v>49</v>
      </c>
      <c r="H27" s="1" t="s">
        <v>51</v>
      </c>
      <c r="I27" s="1" t="s">
        <v>51</v>
      </c>
      <c r="J27" s="1" t="s">
        <v>49</v>
      </c>
      <c r="K27" s="1" t="s">
        <v>51</v>
      </c>
      <c r="L27" s="1" t="s">
        <v>49</v>
      </c>
      <c r="M27" s="1" t="s">
        <v>60</v>
      </c>
      <c r="N27" s="1" t="s">
        <v>49</v>
      </c>
      <c r="O27" s="1" t="s">
        <v>51</v>
      </c>
      <c r="P27" s="1" t="s">
        <v>51</v>
      </c>
      <c r="Q27" s="1" t="s">
        <v>54</v>
      </c>
      <c r="R27" s="1" t="s">
        <v>53</v>
      </c>
      <c r="S27" s="1" t="s">
        <v>53</v>
      </c>
      <c r="T27" s="1" t="s">
        <v>53</v>
      </c>
      <c r="U27" s="1" t="s">
        <v>49</v>
      </c>
      <c r="V27" s="1" t="s">
        <v>49</v>
      </c>
      <c r="W27" s="1" t="s">
        <v>55</v>
      </c>
      <c r="X27" s="1" t="s">
        <v>49</v>
      </c>
      <c r="Y27" s="1" t="s">
        <v>67</v>
      </c>
      <c r="Z27" s="1" t="s">
        <v>67</v>
      </c>
      <c r="AA27" s="1" t="s">
        <v>50</v>
      </c>
      <c r="AB27" s="1" t="s">
        <v>49</v>
      </c>
      <c r="AC27" s="1" t="s">
        <v>49</v>
      </c>
      <c r="AD27" s="1" t="s">
        <v>49</v>
      </c>
      <c r="AE27" s="1" t="s">
        <v>51</v>
      </c>
      <c r="AF27" s="1" t="s">
        <v>51</v>
      </c>
      <c r="AG27" s="1" t="s">
        <v>51</v>
      </c>
      <c r="AH27" s="1" t="s">
        <v>49</v>
      </c>
      <c r="AI27" s="1" t="s">
        <v>49</v>
      </c>
      <c r="AJ27" s="1" t="s">
        <v>51</v>
      </c>
      <c r="AK27" s="1" t="s">
        <v>51</v>
      </c>
      <c r="AL27" s="1" t="s">
        <v>53</v>
      </c>
      <c r="AM27" s="1" t="s">
        <v>53</v>
      </c>
      <c r="AN27" s="1" t="s">
        <v>53</v>
      </c>
      <c r="AO27" s="1" t="s">
        <v>54</v>
      </c>
      <c r="AP27" s="1" t="s">
        <v>53</v>
      </c>
      <c r="AQ27" s="1" t="s">
        <v>54</v>
      </c>
      <c r="AR27" s="1" t="s">
        <v>61</v>
      </c>
      <c r="AS27" s="1" t="s">
        <v>56</v>
      </c>
      <c r="AT27" s="1" t="s">
        <v>57</v>
      </c>
      <c r="AU27" s="1" t="s">
        <v>57</v>
      </c>
      <c r="AV27" s="1" t="s">
        <v>63</v>
      </c>
    </row>
    <row r="28" spans="1:48" ht="37.5" customHeight="1" x14ac:dyDescent="0.2">
      <c r="A28" s="1" t="s">
        <v>48</v>
      </c>
      <c r="B28" s="1" t="s">
        <v>69</v>
      </c>
      <c r="C28" s="1" t="s">
        <v>70</v>
      </c>
      <c r="D28" s="1" t="s">
        <v>51</v>
      </c>
      <c r="E28" s="1" t="s">
        <v>51</v>
      </c>
      <c r="F28" s="1" t="s">
        <v>51</v>
      </c>
      <c r="G28" s="1" t="s">
        <v>49</v>
      </c>
      <c r="H28" s="1" t="s">
        <v>50</v>
      </c>
      <c r="I28" s="1" t="s">
        <v>49</v>
      </c>
      <c r="J28" s="1" t="s">
        <v>51</v>
      </c>
      <c r="K28" s="1" t="s">
        <v>51</v>
      </c>
      <c r="L28" s="1" t="s">
        <v>52</v>
      </c>
      <c r="M28" s="1" t="s">
        <v>49</v>
      </c>
      <c r="N28" s="1" t="s">
        <v>49</v>
      </c>
      <c r="O28" s="1" t="s">
        <v>52</v>
      </c>
      <c r="P28" s="1" t="s">
        <v>49</v>
      </c>
      <c r="Q28" s="1" t="s">
        <v>53</v>
      </c>
      <c r="R28" s="1" t="s">
        <v>53</v>
      </c>
      <c r="S28" s="1" t="s">
        <v>54</v>
      </c>
      <c r="T28" s="1" t="s">
        <v>53</v>
      </c>
      <c r="U28" s="1" t="s">
        <v>49</v>
      </c>
      <c r="V28" s="1" t="s">
        <v>49</v>
      </c>
      <c r="W28" s="1" t="s">
        <v>51</v>
      </c>
      <c r="X28" s="1" t="s">
        <v>49</v>
      </c>
      <c r="Y28" s="1" t="s">
        <v>49</v>
      </c>
      <c r="Z28" s="1" t="s">
        <v>51</v>
      </c>
      <c r="AA28" s="1" t="s">
        <v>51</v>
      </c>
      <c r="AB28" s="1" t="s">
        <v>51</v>
      </c>
      <c r="AC28" s="1" t="s">
        <v>51</v>
      </c>
      <c r="AD28" s="1" t="s">
        <v>51</v>
      </c>
      <c r="AE28" s="1" t="s">
        <v>51</v>
      </c>
      <c r="AF28" s="1" t="s">
        <v>51</v>
      </c>
      <c r="AG28" s="1" t="s">
        <v>51</v>
      </c>
      <c r="AH28" s="1" t="s">
        <v>51</v>
      </c>
      <c r="AI28" s="1" t="s">
        <v>51</v>
      </c>
      <c r="AJ28" s="1" t="s">
        <v>51</v>
      </c>
      <c r="AK28" s="1" t="s">
        <v>49</v>
      </c>
      <c r="AL28" s="1" t="s">
        <v>53</v>
      </c>
      <c r="AM28" s="1" t="s">
        <v>53</v>
      </c>
      <c r="AN28" s="1" t="s">
        <v>53</v>
      </c>
      <c r="AO28" s="1" t="s">
        <v>54</v>
      </c>
      <c r="AP28" s="1" t="s">
        <v>53</v>
      </c>
      <c r="AQ28" s="1" t="s">
        <v>53</v>
      </c>
      <c r="AR28" s="1" t="s">
        <v>65</v>
      </c>
      <c r="AS28" s="1" t="s">
        <v>61</v>
      </c>
      <c r="AT28" s="1" t="s">
        <v>56</v>
      </c>
      <c r="AU28" s="1" t="s">
        <v>57</v>
      </c>
      <c r="AV28" s="1" t="s">
        <v>58</v>
      </c>
    </row>
    <row r="29" spans="1:48" ht="37.5" customHeight="1" x14ac:dyDescent="0.2">
      <c r="A29" s="1" t="s">
        <v>48</v>
      </c>
      <c r="B29" s="1" t="s">
        <v>69</v>
      </c>
      <c r="C29" s="1" t="s">
        <v>70</v>
      </c>
      <c r="D29" s="1" t="s">
        <v>55</v>
      </c>
      <c r="E29" s="1" t="s">
        <v>55</v>
      </c>
      <c r="F29" s="1" t="s">
        <v>55</v>
      </c>
      <c r="G29" s="1" t="s">
        <v>55</v>
      </c>
      <c r="H29" s="1" t="s">
        <v>55</v>
      </c>
      <c r="I29" s="1" t="s">
        <v>55</v>
      </c>
      <c r="J29" s="1" t="s">
        <v>55</v>
      </c>
      <c r="K29" s="1" t="s">
        <v>50</v>
      </c>
      <c r="L29" s="1" t="s">
        <v>50</v>
      </c>
      <c r="M29" s="1" t="s">
        <v>50</v>
      </c>
      <c r="N29" s="1" t="s">
        <v>50</v>
      </c>
      <c r="O29" s="1" t="s">
        <v>50</v>
      </c>
      <c r="P29" s="1" t="s">
        <v>50</v>
      </c>
      <c r="Q29" s="1" t="s">
        <v>53</v>
      </c>
      <c r="R29" s="1" t="s">
        <v>53</v>
      </c>
      <c r="S29" s="1" t="s">
        <v>54</v>
      </c>
      <c r="T29" s="1" t="s">
        <v>53</v>
      </c>
      <c r="U29" s="1" t="s">
        <v>60</v>
      </c>
      <c r="V29" s="1" t="s">
        <v>60</v>
      </c>
      <c r="W29" s="1" t="s">
        <v>55</v>
      </c>
      <c r="X29" s="1" t="s">
        <v>51</v>
      </c>
      <c r="Y29" s="1" t="s">
        <v>55</v>
      </c>
      <c r="Z29" s="1" t="s">
        <v>60</v>
      </c>
      <c r="AA29" s="1" t="s">
        <v>60</v>
      </c>
      <c r="AB29" s="1" t="s">
        <v>60</v>
      </c>
      <c r="AC29" s="1" t="s">
        <v>60</v>
      </c>
      <c r="AD29" s="1" t="s">
        <v>60</v>
      </c>
      <c r="AE29" s="1" t="s">
        <v>60</v>
      </c>
      <c r="AF29" s="1" t="s">
        <v>60</v>
      </c>
      <c r="AG29" s="1" t="s">
        <v>60</v>
      </c>
      <c r="AH29" s="1" t="s">
        <v>60</v>
      </c>
      <c r="AI29" s="1" t="s">
        <v>60</v>
      </c>
      <c r="AJ29" s="1" t="s">
        <v>60</v>
      </c>
      <c r="AK29" s="1" t="s">
        <v>60</v>
      </c>
      <c r="AL29" s="1" t="s">
        <v>53</v>
      </c>
      <c r="AM29" s="1" t="s">
        <v>53</v>
      </c>
      <c r="AN29" s="1" t="s">
        <v>53</v>
      </c>
      <c r="AO29" s="1" t="s">
        <v>53</v>
      </c>
      <c r="AP29" s="1" t="s">
        <v>54</v>
      </c>
      <c r="AQ29" s="1" t="s">
        <v>53</v>
      </c>
      <c r="AR29" s="1" t="s">
        <v>62</v>
      </c>
      <c r="AS29" s="1" t="s">
        <v>62</v>
      </c>
      <c r="AT29" s="1" t="s">
        <v>57</v>
      </c>
      <c r="AU29" s="1" t="s">
        <v>57</v>
      </c>
      <c r="AV29" s="1" t="s">
        <v>58</v>
      </c>
    </row>
    <row r="30" spans="1:48" ht="37.5" customHeight="1" x14ac:dyDescent="0.2">
      <c r="A30" s="1" t="s">
        <v>59</v>
      </c>
      <c r="B30" s="1" t="s">
        <v>69</v>
      </c>
      <c r="C30" s="1" t="s">
        <v>70</v>
      </c>
      <c r="Q30" s="1" t="s">
        <v>53</v>
      </c>
      <c r="R30" s="1" t="s">
        <v>53</v>
      </c>
      <c r="S30" s="1" t="s">
        <v>53</v>
      </c>
      <c r="T30" s="1" t="s">
        <v>53</v>
      </c>
      <c r="AL30" s="1" t="s">
        <v>53</v>
      </c>
      <c r="AM30" s="1" t="s">
        <v>53</v>
      </c>
      <c r="AN30" s="1" t="s">
        <v>53</v>
      </c>
      <c r="AO30" s="1" t="s">
        <v>53</v>
      </c>
      <c r="AP30" s="1" t="s">
        <v>53</v>
      </c>
      <c r="AQ30" s="1" t="s">
        <v>53</v>
      </c>
    </row>
    <row r="31" spans="1:48" ht="37.5" customHeight="1" x14ac:dyDescent="0.2">
      <c r="A31" s="1" t="s">
        <v>48</v>
      </c>
      <c r="B31" s="1" t="s">
        <v>69</v>
      </c>
      <c r="C31" s="1" t="s">
        <v>70</v>
      </c>
      <c r="D31" s="1" t="s">
        <v>51</v>
      </c>
      <c r="E31" s="1" t="s">
        <v>51</v>
      </c>
      <c r="F31" s="1" t="s">
        <v>51</v>
      </c>
      <c r="G31" s="1" t="s">
        <v>49</v>
      </c>
      <c r="H31" s="1" t="s">
        <v>49</v>
      </c>
      <c r="I31" s="1" t="s">
        <v>51</v>
      </c>
      <c r="J31" s="1" t="s">
        <v>51</v>
      </c>
      <c r="K31" s="1" t="s">
        <v>49</v>
      </c>
      <c r="L31" s="1" t="s">
        <v>51</v>
      </c>
      <c r="M31" s="1" t="s">
        <v>51</v>
      </c>
      <c r="N31" s="1" t="s">
        <v>52</v>
      </c>
      <c r="O31" s="1" t="s">
        <v>52</v>
      </c>
      <c r="P31" s="1" t="s">
        <v>67</v>
      </c>
      <c r="Q31" s="1" t="s">
        <v>53</v>
      </c>
      <c r="R31" s="1" t="s">
        <v>54</v>
      </c>
      <c r="S31" s="1" t="s">
        <v>53</v>
      </c>
      <c r="T31" s="1" t="s">
        <v>53</v>
      </c>
      <c r="U31" s="1" t="s">
        <v>51</v>
      </c>
      <c r="V31" s="1" t="s">
        <v>49</v>
      </c>
      <c r="W31" s="1" t="s">
        <v>55</v>
      </c>
      <c r="X31" s="1" t="s">
        <v>49</v>
      </c>
      <c r="Y31" s="1" t="s">
        <v>49</v>
      </c>
      <c r="Z31" s="1" t="s">
        <v>49</v>
      </c>
      <c r="AA31" s="1" t="s">
        <v>49</v>
      </c>
      <c r="AB31" s="1" t="s">
        <v>50</v>
      </c>
      <c r="AC31" s="1" t="s">
        <v>49</v>
      </c>
      <c r="AD31" s="1" t="s">
        <v>49</v>
      </c>
      <c r="AE31" s="1" t="s">
        <v>51</v>
      </c>
      <c r="AF31" s="1" t="s">
        <v>51</v>
      </c>
      <c r="AG31" s="1" t="s">
        <v>49</v>
      </c>
      <c r="AH31" s="1" t="s">
        <v>49</v>
      </c>
      <c r="AI31" s="1" t="s">
        <v>49</v>
      </c>
      <c r="AJ31" s="1" t="s">
        <v>51</v>
      </c>
      <c r="AK31" s="1" t="s">
        <v>51</v>
      </c>
      <c r="AL31" s="1" t="s">
        <v>53</v>
      </c>
      <c r="AM31" s="1" t="s">
        <v>54</v>
      </c>
      <c r="AN31" s="1" t="s">
        <v>53</v>
      </c>
      <c r="AO31" s="1" t="s">
        <v>54</v>
      </c>
      <c r="AP31" s="1" t="s">
        <v>53</v>
      </c>
      <c r="AQ31" s="1" t="s">
        <v>54</v>
      </c>
      <c r="AR31" s="1" t="s">
        <v>62</v>
      </c>
      <c r="AS31" s="1" t="s">
        <v>57</v>
      </c>
      <c r="AT31" s="1" t="s">
        <v>62</v>
      </c>
      <c r="AU31" s="1" t="s">
        <v>57</v>
      </c>
      <c r="AV31" s="1" t="s">
        <v>66</v>
      </c>
    </row>
    <row r="32" spans="1:48" ht="37.5" customHeight="1" x14ac:dyDescent="0.2">
      <c r="A32" s="1" t="s">
        <v>48</v>
      </c>
      <c r="B32" s="1" t="s">
        <v>69</v>
      </c>
      <c r="C32" s="1" t="s">
        <v>70</v>
      </c>
      <c r="D32" s="1" t="s">
        <v>49</v>
      </c>
      <c r="E32" s="1" t="s">
        <v>51</v>
      </c>
      <c r="F32" s="1" t="s">
        <v>49</v>
      </c>
      <c r="G32" s="1" t="s">
        <v>51</v>
      </c>
      <c r="H32" s="1" t="s">
        <v>49</v>
      </c>
      <c r="I32" s="1" t="s">
        <v>51</v>
      </c>
      <c r="J32" s="1" t="s">
        <v>51</v>
      </c>
      <c r="K32" s="1" t="s">
        <v>51</v>
      </c>
      <c r="L32" s="1" t="s">
        <v>51</v>
      </c>
      <c r="M32" s="1" t="s">
        <v>51</v>
      </c>
      <c r="N32" s="1" t="s">
        <v>51</v>
      </c>
      <c r="O32" s="1" t="s">
        <v>49</v>
      </c>
      <c r="P32" s="1" t="s">
        <v>51</v>
      </c>
      <c r="Q32" s="1" t="s">
        <v>53</v>
      </c>
      <c r="R32" s="1" t="s">
        <v>54</v>
      </c>
      <c r="S32" s="1" t="s">
        <v>53</v>
      </c>
      <c r="T32" s="1" t="s">
        <v>53</v>
      </c>
      <c r="U32" s="1" t="s">
        <v>51</v>
      </c>
      <c r="V32" s="1" t="s">
        <v>49</v>
      </c>
      <c r="W32" s="1" t="s">
        <v>55</v>
      </c>
      <c r="X32" s="1" t="s">
        <v>50</v>
      </c>
      <c r="Y32" s="1" t="s">
        <v>50</v>
      </c>
      <c r="Z32" s="1" t="s">
        <v>50</v>
      </c>
      <c r="AA32" s="1" t="s">
        <v>67</v>
      </c>
      <c r="AB32" s="1" t="s">
        <v>67</v>
      </c>
      <c r="AC32" s="1" t="s">
        <v>50</v>
      </c>
      <c r="AD32" s="1" t="s">
        <v>50</v>
      </c>
      <c r="AE32" s="1" t="s">
        <v>50</v>
      </c>
      <c r="AF32" s="1" t="s">
        <v>51</v>
      </c>
      <c r="AG32" s="1" t="s">
        <v>51</v>
      </c>
      <c r="AH32" s="1" t="s">
        <v>50</v>
      </c>
      <c r="AI32" s="1" t="s">
        <v>50</v>
      </c>
      <c r="AJ32" s="1" t="s">
        <v>51</v>
      </c>
      <c r="AK32" s="1" t="s">
        <v>49</v>
      </c>
      <c r="AL32" s="1" t="s">
        <v>53</v>
      </c>
      <c r="AM32" s="1" t="s">
        <v>53</v>
      </c>
      <c r="AN32" s="1" t="s">
        <v>53</v>
      </c>
      <c r="AO32" s="1" t="s">
        <v>54</v>
      </c>
      <c r="AP32" s="1" t="s">
        <v>53</v>
      </c>
      <c r="AQ32" s="1" t="s">
        <v>53</v>
      </c>
      <c r="AR32" s="1" t="s">
        <v>56</v>
      </c>
      <c r="AS32" s="1" t="s">
        <v>61</v>
      </c>
      <c r="AT32" s="1" t="s">
        <v>65</v>
      </c>
      <c r="AU32" s="1" t="s">
        <v>57</v>
      </c>
      <c r="AV32" s="1" t="s">
        <v>64</v>
      </c>
    </row>
    <row r="33" spans="1:48" ht="37.5" customHeight="1" x14ac:dyDescent="0.2">
      <c r="A33" s="1" t="s">
        <v>59</v>
      </c>
      <c r="B33" s="1" t="s">
        <v>69</v>
      </c>
      <c r="C33" s="1" t="s">
        <v>70</v>
      </c>
      <c r="D33" s="1" t="s">
        <v>51</v>
      </c>
      <c r="E33" s="1" t="s">
        <v>51</v>
      </c>
      <c r="F33" s="1" t="s">
        <v>51</v>
      </c>
      <c r="G33" s="1" t="s">
        <v>51</v>
      </c>
      <c r="H33" s="1" t="s">
        <v>51</v>
      </c>
      <c r="I33" s="1" t="s">
        <v>51</v>
      </c>
      <c r="J33" s="1" t="s">
        <v>51</v>
      </c>
      <c r="K33" s="1" t="s">
        <v>51</v>
      </c>
      <c r="L33" s="1" t="s">
        <v>52</v>
      </c>
      <c r="M33" s="1" t="s">
        <v>51</v>
      </c>
      <c r="N33" s="1" t="s">
        <v>51</v>
      </c>
      <c r="O33" s="1" t="s">
        <v>55</v>
      </c>
      <c r="P33" s="1" t="s">
        <v>49</v>
      </c>
      <c r="Q33" s="1" t="s">
        <v>53</v>
      </c>
      <c r="R33" s="1" t="s">
        <v>53</v>
      </c>
      <c r="S33" s="1" t="s">
        <v>54</v>
      </c>
      <c r="T33" s="1" t="s">
        <v>53</v>
      </c>
      <c r="U33" s="1" t="s">
        <v>51</v>
      </c>
      <c r="V33" s="1" t="s">
        <v>51</v>
      </c>
      <c r="W33" s="1" t="s">
        <v>55</v>
      </c>
      <c r="X33" s="1" t="s">
        <v>51</v>
      </c>
      <c r="Y33" s="1" t="s">
        <v>49</v>
      </c>
      <c r="Z33" s="1" t="s">
        <v>51</v>
      </c>
      <c r="AA33" s="1" t="s">
        <v>49</v>
      </c>
      <c r="AB33" s="1" t="s">
        <v>51</v>
      </c>
      <c r="AC33" s="1" t="s">
        <v>51</v>
      </c>
      <c r="AD33" s="1" t="s">
        <v>51</v>
      </c>
      <c r="AE33" s="1" t="s">
        <v>51</v>
      </c>
      <c r="AF33" s="1" t="s">
        <v>51</v>
      </c>
      <c r="AG33" s="1" t="s">
        <v>51</v>
      </c>
      <c r="AH33" s="1" t="s">
        <v>51</v>
      </c>
      <c r="AI33" s="1" t="s">
        <v>51</v>
      </c>
      <c r="AJ33" s="1" t="s">
        <v>51</v>
      </c>
      <c r="AK33" s="1" t="s">
        <v>51</v>
      </c>
      <c r="AL33" s="1" t="s">
        <v>53</v>
      </c>
      <c r="AM33" s="1" t="s">
        <v>53</v>
      </c>
      <c r="AN33" s="1" t="s">
        <v>54</v>
      </c>
      <c r="AO33" s="1" t="s">
        <v>53</v>
      </c>
      <c r="AP33" s="1" t="s">
        <v>53</v>
      </c>
      <c r="AQ33" s="1" t="s">
        <v>53</v>
      </c>
      <c r="AR33" s="1" t="s">
        <v>61</v>
      </c>
      <c r="AS33" s="1" t="s">
        <v>65</v>
      </c>
      <c r="AT33" s="1" t="s">
        <v>61</v>
      </c>
      <c r="AU33" s="1" t="s">
        <v>56</v>
      </c>
      <c r="AV33" s="1" t="s">
        <v>64</v>
      </c>
    </row>
    <row r="34" spans="1:48" ht="37.5" customHeight="1" x14ac:dyDescent="0.2">
      <c r="A34" s="1" t="s">
        <v>48</v>
      </c>
      <c r="B34" s="1" t="s">
        <v>69</v>
      </c>
      <c r="C34" s="1" t="s">
        <v>70</v>
      </c>
      <c r="D34" s="1" t="s">
        <v>60</v>
      </c>
      <c r="E34" s="1" t="s">
        <v>60</v>
      </c>
      <c r="F34" s="1" t="s">
        <v>60</v>
      </c>
      <c r="G34" s="1" t="s">
        <v>60</v>
      </c>
      <c r="H34" s="1" t="s">
        <v>60</v>
      </c>
      <c r="I34" s="1" t="s">
        <v>60</v>
      </c>
      <c r="J34" s="1" t="s">
        <v>51</v>
      </c>
      <c r="K34" s="1" t="s">
        <v>51</v>
      </c>
      <c r="L34" s="1" t="s">
        <v>51</v>
      </c>
      <c r="M34" s="1" t="s">
        <v>51</v>
      </c>
      <c r="N34" s="1" t="s">
        <v>51</v>
      </c>
      <c r="O34" s="1" t="s">
        <v>60</v>
      </c>
      <c r="P34" s="1" t="s">
        <v>60</v>
      </c>
      <c r="Q34" s="1" t="s">
        <v>53</v>
      </c>
      <c r="R34" s="1" t="s">
        <v>54</v>
      </c>
      <c r="S34" s="1" t="s">
        <v>53</v>
      </c>
      <c r="T34" s="1" t="s">
        <v>53</v>
      </c>
      <c r="U34" s="1" t="s">
        <v>49</v>
      </c>
      <c r="V34" s="1" t="s">
        <v>49</v>
      </c>
      <c r="W34" s="1" t="s">
        <v>55</v>
      </c>
      <c r="X34" s="1" t="s">
        <v>60</v>
      </c>
      <c r="Y34" s="1" t="s">
        <v>50</v>
      </c>
      <c r="Z34" s="1" t="s">
        <v>50</v>
      </c>
      <c r="AA34" s="1" t="s">
        <v>50</v>
      </c>
      <c r="AB34" s="1" t="s">
        <v>49</v>
      </c>
      <c r="AC34" s="1" t="s">
        <v>49</v>
      </c>
      <c r="AD34" s="1" t="s">
        <v>49</v>
      </c>
      <c r="AE34" s="1" t="s">
        <v>51</v>
      </c>
      <c r="AF34" s="1" t="s">
        <v>51</v>
      </c>
      <c r="AG34" s="1" t="s">
        <v>51</v>
      </c>
      <c r="AH34" s="1" t="s">
        <v>51</v>
      </c>
      <c r="AI34" s="1" t="s">
        <v>51</v>
      </c>
      <c r="AJ34" s="1" t="s">
        <v>60</v>
      </c>
      <c r="AK34" s="1" t="s">
        <v>49</v>
      </c>
      <c r="AL34" s="1" t="s">
        <v>53</v>
      </c>
      <c r="AM34" s="1" t="s">
        <v>53</v>
      </c>
      <c r="AN34" s="1" t="s">
        <v>53</v>
      </c>
      <c r="AO34" s="1" t="s">
        <v>54</v>
      </c>
      <c r="AP34" s="1" t="s">
        <v>53</v>
      </c>
      <c r="AQ34" s="1" t="s">
        <v>54</v>
      </c>
      <c r="AR34" s="1" t="s">
        <v>61</v>
      </c>
      <c r="AS34" s="1" t="s">
        <v>57</v>
      </c>
      <c r="AT34" s="1" t="s">
        <v>61</v>
      </c>
      <c r="AU34" s="1" t="s">
        <v>57</v>
      </c>
      <c r="AV34" s="1" t="s">
        <v>58</v>
      </c>
    </row>
    <row r="35" spans="1:48" ht="37.5" customHeight="1" x14ac:dyDescent="0.2">
      <c r="A35" s="1" t="s">
        <v>48</v>
      </c>
      <c r="B35" s="1" t="s">
        <v>69</v>
      </c>
      <c r="C35" s="1" t="s">
        <v>70</v>
      </c>
      <c r="D35" s="1" t="s">
        <v>60</v>
      </c>
      <c r="E35" s="1" t="s">
        <v>60</v>
      </c>
      <c r="F35" s="1" t="s">
        <v>60</v>
      </c>
      <c r="G35" s="1" t="s">
        <v>60</v>
      </c>
      <c r="H35" s="1" t="s">
        <v>60</v>
      </c>
      <c r="I35" s="1" t="s">
        <v>60</v>
      </c>
      <c r="J35" s="1" t="s">
        <v>49</v>
      </c>
      <c r="K35" s="1" t="s">
        <v>51</v>
      </c>
      <c r="L35" s="1" t="s">
        <v>51</v>
      </c>
      <c r="M35" s="1" t="s">
        <v>51</v>
      </c>
      <c r="N35" s="1" t="s">
        <v>50</v>
      </c>
      <c r="O35" s="1" t="s">
        <v>52</v>
      </c>
      <c r="P35" s="1" t="s">
        <v>67</v>
      </c>
      <c r="Q35" s="1" t="s">
        <v>53</v>
      </c>
      <c r="R35" s="1" t="s">
        <v>53</v>
      </c>
      <c r="S35" s="1" t="s">
        <v>54</v>
      </c>
      <c r="T35" s="1" t="s">
        <v>53</v>
      </c>
      <c r="U35" s="1" t="s">
        <v>60</v>
      </c>
      <c r="V35" s="1" t="s">
        <v>60</v>
      </c>
      <c r="W35" s="1" t="s">
        <v>55</v>
      </c>
      <c r="X35" s="1" t="s">
        <v>60</v>
      </c>
      <c r="Y35" s="1" t="s">
        <v>60</v>
      </c>
      <c r="Z35" s="1" t="s">
        <v>60</v>
      </c>
      <c r="AA35" s="1" t="s">
        <v>60</v>
      </c>
      <c r="AB35" s="1" t="s">
        <v>49</v>
      </c>
      <c r="AC35" s="1" t="s">
        <v>51</v>
      </c>
      <c r="AD35" s="1" t="s">
        <v>51</v>
      </c>
      <c r="AE35" s="1" t="s">
        <v>51</v>
      </c>
      <c r="AF35" s="1" t="s">
        <v>51</v>
      </c>
      <c r="AG35" s="1" t="s">
        <v>49</v>
      </c>
      <c r="AH35" s="1" t="s">
        <v>50</v>
      </c>
      <c r="AI35" s="1" t="s">
        <v>50</v>
      </c>
      <c r="AJ35" s="1" t="s">
        <v>60</v>
      </c>
      <c r="AK35" s="1" t="s">
        <v>49</v>
      </c>
      <c r="AL35" s="1" t="s">
        <v>53</v>
      </c>
      <c r="AM35" s="1" t="s">
        <v>54</v>
      </c>
      <c r="AN35" s="1" t="s">
        <v>53</v>
      </c>
      <c r="AO35" s="1" t="s">
        <v>54</v>
      </c>
      <c r="AP35" s="1" t="s">
        <v>53</v>
      </c>
      <c r="AQ35" s="1" t="s">
        <v>53</v>
      </c>
      <c r="AR35" s="1" t="s">
        <v>61</v>
      </c>
      <c r="AS35" s="1" t="s">
        <v>61</v>
      </c>
      <c r="AT35" s="1" t="s">
        <v>61</v>
      </c>
      <c r="AU35" s="1" t="s">
        <v>57</v>
      </c>
      <c r="AV35" s="1" t="s">
        <v>64</v>
      </c>
    </row>
    <row r="36" spans="1:48" ht="37.5" customHeight="1" x14ac:dyDescent="0.2">
      <c r="A36" s="1" t="s">
        <v>48</v>
      </c>
      <c r="B36" s="1" t="s">
        <v>69</v>
      </c>
      <c r="C36" s="1" t="s">
        <v>70</v>
      </c>
      <c r="Q36" s="1" t="s">
        <v>53</v>
      </c>
      <c r="R36" s="1" t="s">
        <v>53</v>
      </c>
      <c r="S36" s="1" t="s">
        <v>53</v>
      </c>
      <c r="T36" s="1" t="s">
        <v>53</v>
      </c>
      <c r="AL36" s="1" t="s">
        <v>53</v>
      </c>
      <c r="AM36" s="1" t="s">
        <v>53</v>
      </c>
      <c r="AN36" s="1" t="s">
        <v>53</v>
      </c>
      <c r="AO36" s="1" t="s">
        <v>53</v>
      </c>
      <c r="AP36" s="1" t="s">
        <v>53</v>
      </c>
      <c r="AQ36" s="1" t="s">
        <v>53</v>
      </c>
    </row>
    <row r="37" spans="1:48" ht="37.5" customHeight="1" x14ac:dyDescent="0.2">
      <c r="A37" s="1" t="s">
        <v>48</v>
      </c>
      <c r="B37" s="1" t="s">
        <v>69</v>
      </c>
      <c r="C37" s="1" t="s">
        <v>70</v>
      </c>
      <c r="D37" s="1" t="s">
        <v>51</v>
      </c>
      <c r="E37" s="1" t="s">
        <v>50</v>
      </c>
      <c r="F37" s="1" t="s">
        <v>49</v>
      </c>
      <c r="G37" s="1" t="s">
        <v>51</v>
      </c>
      <c r="H37" s="1" t="s">
        <v>49</v>
      </c>
      <c r="I37" s="1" t="s">
        <v>49</v>
      </c>
      <c r="J37" s="1" t="s">
        <v>49</v>
      </c>
      <c r="K37" s="1" t="s">
        <v>51</v>
      </c>
      <c r="L37" s="1" t="s">
        <v>50</v>
      </c>
      <c r="M37" s="1" t="s">
        <v>49</v>
      </c>
      <c r="N37" s="1" t="s">
        <v>51</v>
      </c>
      <c r="O37" s="1" t="s">
        <v>51</v>
      </c>
      <c r="P37" s="1" t="s">
        <v>60</v>
      </c>
      <c r="Q37" s="1" t="s">
        <v>54</v>
      </c>
      <c r="R37" s="1" t="s">
        <v>54</v>
      </c>
      <c r="S37" s="1" t="s">
        <v>53</v>
      </c>
      <c r="T37" s="1" t="s">
        <v>53</v>
      </c>
      <c r="U37" s="1" t="s">
        <v>60</v>
      </c>
      <c r="V37" s="1" t="s">
        <v>60</v>
      </c>
      <c r="W37" s="1" t="s">
        <v>55</v>
      </c>
      <c r="X37" s="1" t="s">
        <v>51</v>
      </c>
      <c r="Y37" s="1" t="s">
        <v>51</v>
      </c>
      <c r="Z37" s="1" t="s">
        <v>50</v>
      </c>
      <c r="AA37" s="1" t="s">
        <v>50</v>
      </c>
      <c r="AB37" s="1" t="s">
        <v>49</v>
      </c>
      <c r="AC37" s="1" t="s">
        <v>49</v>
      </c>
      <c r="AD37" s="1" t="s">
        <v>51</v>
      </c>
      <c r="AE37" s="1" t="s">
        <v>50</v>
      </c>
      <c r="AF37" s="1" t="s">
        <v>50</v>
      </c>
      <c r="AG37" s="1" t="s">
        <v>49</v>
      </c>
      <c r="AH37" s="1" t="s">
        <v>67</v>
      </c>
      <c r="AI37" s="1" t="s">
        <v>51</v>
      </c>
      <c r="AJ37" s="1" t="s">
        <v>51</v>
      </c>
      <c r="AK37" s="1" t="s">
        <v>49</v>
      </c>
      <c r="AL37" s="1" t="s">
        <v>54</v>
      </c>
      <c r="AM37" s="1" t="s">
        <v>53</v>
      </c>
      <c r="AN37" s="1" t="s">
        <v>53</v>
      </c>
      <c r="AO37" s="1" t="s">
        <v>54</v>
      </c>
      <c r="AP37" s="1" t="s">
        <v>53</v>
      </c>
      <c r="AQ37" s="1" t="s">
        <v>54</v>
      </c>
      <c r="AR37" s="1" t="s">
        <v>65</v>
      </c>
      <c r="AS37" s="1" t="s">
        <v>57</v>
      </c>
      <c r="AT37" s="1" t="s">
        <v>56</v>
      </c>
      <c r="AU37" s="1" t="s">
        <v>57</v>
      </c>
      <c r="AV37" s="1" t="s">
        <v>64</v>
      </c>
    </row>
    <row r="38" spans="1:48" ht="37.5" customHeight="1" x14ac:dyDescent="0.2">
      <c r="A38" s="1" t="s">
        <v>59</v>
      </c>
      <c r="B38" s="1" t="s">
        <v>69</v>
      </c>
      <c r="C38" s="1" t="s">
        <v>70</v>
      </c>
      <c r="D38" s="1" t="s">
        <v>51</v>
      </c>
      <c r="E38" s="1" t="s">
        <v>60</v>
      </c>
      <c r="F38" s="1" t="s">
        <v>51</v>
      </c>
      <c r="G38" s="1" t="s">
        <v>51</v>
      </c>
      <c r="H38" s="1" t="s">
        <v>49</v>
      </c>
      <c r="I38" s="1" t="s">
        <v>60</v>
      </c>
      <c r="J38" s="1" t="s">
        <v>51</v>
      </c>
      <c r="K38" s="1" t="s">
        <v>51</v>
      </c>
      <c r="L38" s="1" t="s">
        <v>51</v>
      </c>
      <c r="M38" s="1" t="s">
        <v>51</v>
      </c>
      <c r="N38" s="1" t="s">
        <v>50</v>
      </c>
      <c r="O38" s="1" t="s">
        <v>52</v>
      </c>
      <c r="P38" s="1" t="s">
        <v>52</v>
      </c>
      <c r="Q38" s="1" t="s">
        <v>53</v>
      </c>
      <c r="R38" s="1" t="s">
        <v>53</v>
      </c>
      <c r="S38" s="1" t="s">
        <v>54</v>
      </c>
      <c r="T38" s="1" t="s">
        <v>53</v>
      </c>
      <c r="U38" s="1" t="s">
        <v>49</v>
      </c>
      <c r="V38" s="1" t="s">
        <v>51</v>
      </c>
      <c r="W38" s="1" t="s">
        <v>55</v>
      </c>
      <c r="X38" s="1" t="s">
        <v>51</v>
      </c>
      <c r="Y38" s="1" t="s">
        <v>51</v>
      </c>
      <c r="Z38" s="1" t="s">
        <v>49</v>
      </c>
      <c r="AA38" s="1" t="s">
        <v>50</v>
      </c>
      <c r="AB38" s="1" t="s">
        <v>49</v>
      </c>
      <c r="AC38" s="1" t="s">
        <v>50</v>
      </c>
      <c r="AD38" s="1" t="s">
        <v>50</v>
      </c>
      <c r="AE38" s="1" t="s">
        <v>50</v>
      </c>
      <c r="AF38" s="1" t="s">
        <v>49</v>
      </c>
      <c r="AG38" s="1" t="s">
        <v>51</v>
      </c>
      <c r="AH38" s="1" t="s">
        <v>50</v>
      </c>
      <c r="AI38" s="1" t="s">
        <v>49</v>
      </c>
      <c r="AJ38" s="1" t="s">
        <v>50</v>
      </c>
      <c r="AK38" s="1" t="s">
        <v>49</v>
      </c>
      <c r="AL38" s="1" t="s">
        <v>53</v>
      </c>
      <c r="AM38" s="1" t="s">
        <v>53</v>
      </c>
      <c r="AN38" s="1" t="s">
        <v>53</v>
      </c>
      <c r="AO38" s="1" t="s">
        <v>53</v>
      </c>
      <c r="AP38" s="1" t="s">
        <v>53</v>
      </c>
      <c r="AQ38" s="1" t="s">
        <v>54</v>
      </c>
      <c r="AR38" s="1" t="s">
        <v>62</v>
      </c>
      <c r="AS38" s="1" t="s">
        <v>65</v>
      </c>
      <c r="AT38" s="1" t="s">
        <v>65</v>
      </c>
      <c r="AU38" s="1" t="s">
        <v>61</v>
      </c>
      <c r="AV38" s="1" t="s">
        <v>58</v>
      </c>
    </row>
    <row r="39" spans="1:48" ht="37.5" customHeight="1" x14ac:dyDescent="0.2">
      <c r="A39" s="1" t="s">
        <v>48</v>
      </c>
      <c r="B39" s="1" t="s">
        <v>69</v>
      </c>
      <c r="C39" s="1" t="s">
        <v>70</v>
      </c>
      <c r="D39" s="1" t="s">
        <v>60</v>
      </c>
      <c r="E39" s="1" t="s">
        <v>60</v>
      </c>
      <c r="F39" s="1" t="s">
        <v>60</v>
      </c>
      <c r="G39" s="1" t="s">
        <v>60</v>
      </c>
      <c r="H39" s="1" t="s">
        <v>51</v>
      </c>
      <c r="I39" s="1" t="s">
        <v>60</v>
      </c>
      <c r="J39" s="1" t="s">
        <v>60</v>
      </c>
      <c r="K39" s="1" t="s">
        <v>60</v>
      </c>
      <c r="L39" s="1" t="s">
        <v>52</v>
      </c>
      <c r="M39" s="1" t="s">
        <v>60</v>
      </c>
      <c r="N39" s="1" t="s">
        <v>51</v>
      </c>
      <c r="O39" s="1" t="s">
        <v>52</v>
      </c>
      <c r="P39" s="1" t="s">
        <v>51</v>
      </c>
      <c r="Q39" s="1" t="s">
        <v>53</v>
      </c>
      <c r="R39" s="1" t="s">
        <v>54</v>
      </c>
      <c r="S39" s="1" t="s">
        <v>53</v>
      </c>
      <c r="T39" s="1" t="s">
        <v>53</v>
      </c>
      <c r="U39" s="1" t="s">
        <v>51</v>
      </c>
      <c r="V39" s="1" t="s">
        <v>60</v>
      </c>
      <c r="W39" s="1" t="s">
        <v>51</v>
      </c>
      <c r="X39" s="1" t="s">
        <v>49</v>
      </c>
      <c r="Y39" s="1" t="s">
        <v>55</v>
      </c>
      <c r="Z39" s="1" t="s">
        <v>49</v>
      </c>
      <c r="AA39" s="1" t="s">
        <v>50</v>
      </c>
      <c r="AB39" s="1" t="s">
        <v>51</v>
      </c>
      <c r="AC39" s="1" t="s">
        <v>49</v>
      </c>
      <c r="AD39" s="1" t="s">
        <v>49</v>
      </c>
      <c r="AE39" s="1" t="s">
        <v>49</v>
      </c>
      <c r="AF39" s="1" t="s">
        <v>49</v>
      </c>
      <c r="AG39" s="1" t="s">
        <v>49</v>
      </c>
      <c r="AH39" s="1" t="s">
        <v>50</v>
      </c>
      <c r="AI39" s="1" t="s">
        <v>49</v>
      </c>
      <c r="AJ39" s="1" t="s">
        <v>49</v>
      </c>
      <c r="AK39" s="1" t="s">
        <v>51</v>
      </c>
      <c r="AL39" s="1" t="s">
        <v>53</v>
      </c>
      <c r="AM39" s="1" t="s">
        <v>53</v>
      </c>
      <c r="AN39" s="1" t="s">
        <v>53</v>
      </c>
      <c r="AO39" s="1" t="s">
        <v>54</v>
      </c>
      <c r="AP39" s="1" t="s">
        <v>53</v>
      </c>
      <c r="AQ39" s="1" t="s">
        <v>54</v>
      </c>
      <c r="AR39" s="1" t="s">
        <v>56</v>
      </c>
      <c r="AS39" s="1" t="s">
        <v>61</v>
      </c>
      <c r="AT39" s="1" t="s">
        <v>61</v>
      </c>
      <c r="AU39" s="1" t="s">
        <v>65</v>
      </c>
      <c r="AV39" s="1" t="s">
        <v>63</v>
      </c>
    </row>
    <row r="40" spans="1:48" ht="37.5" customHeight="1" x14ac:dyDescent="0.2">
      <c r="A40" s="1" t="s">
        <v>48</v>
      </c>
      <c r="B40" s="1" t="s">
        <v>69</v>
      </c>
      <c r="C40" s="1" t="s">
        <v>70</v>
      </c>
      <c r="D40" s="1" t="s">
        <v>51</v>
      </c>
      <c r="E40" s="1" t="s">
        <v>51</v>
      </c>
      <c r="F40" s="1" t="s">
        <v>51</v>
      </c>
      <c r="G40" s="1" t="s">
        <v>51</v>
      </c>
      <c r="H40" s="1" t="s">
        <v>51</v>
      </c>
      <c r="I40" s="1" t="s">
        <v>51</v>
      </c>
      <c r="J40" s="1" t="s">
        <v>51</v>
      </c>
      <c r="K40" s="1" t="s">
        <v>51</v>
      </c>
      <c r="L40" s="1" t="s">
        <v>51</v>
      </c>
      <c r="M40" s="1" t="s">
        <v>51</v>
      </c>
      <c r="N40" s="1" t="s">
        <v>51</v>
      </c>
      <c r="O40" s="1" t="s">
        <v>51</v>
      </c>
      <c r="P40" s="1" t="s">
        <v>49</v>
      </c>
      <c r="Q40" s="1" t="s">
        <v>53</v>
      </c>
      <c r="R40" s="1" t="s">
        <v>54</v>
      </c>
      <c r="S40" s="1" t="s">
        <v>53</v>
      </c>
      <c r="T40" s="1" t="s">
        <v>53</v>
      </c>
      <c r="U40" s="1" t="s">
        <v>49</v>
      </c>
      <c r="V40" s="1" t="s">
        <v>49</v>
      </c>
      <c r="W40" s="1" t="s">
        <v>55</v>
      </c>
      <c r="X40" s="1" t="s">
        <v>51</v>
      </c>
      <c r="Y40" s="1" t="s">
        <v>49</v>
      </c>
      <c r="Z40" s="1" t="s">
        <v>50</v>
      </c>
      <c r="AA40" s="1" t="s">
        <v>67</v>
      </c>
      <c r="AB40" s="1" t="s">
        <v>49</v>
      </c>
      <c r="AC40" s="1" t="s">
        <v>67</v>
      </c>
      <c r="AD40" s="1" t="s">
        <v>67</v>
      </c>
      <c r="AE40" s="1" t="s">
        <v>49</v>
      </c>
      <c r="AF40" s="1" t="s">
        <v>49</v>
      </c>
      <c r="AG40" s="1" t="s">
        <v>51</v>
      </c>
      <c r="AH40" s="1" t="s">
        <v>49</v>
      </c>
      <c r="AI40" s="1" t="s">
        <v>67</v>
      </c>
      <c r="AJ40" s="1" t="s">
        <v>49</v>
      </c>
      <c r="AK40" s="1" t="s">
        <v>49</v>
      </c>
      <c r="AL40" s="1" t="s">
        <v>53</v>
      </c>
      <c r="AM40" s="1" t="s">
        <v>54</v>
      </c>
      <c r="AN40" s="1" t="s">
        <v>54</v>
      </c>
      <c r="AO40" s="1" t="s">
        <v>54</v>
      </c>
      <c r="AP40" s="1" t="s">
        <v>53</v>
      </c>
      <c r="AQ40" s="1" t="s">
        <v>54</v>
      </c>
      <c r="AR40" s="1" t="s">
        <v>56</v>
      </c>
      <c r="AS40" s="1" t="s">
        <v>61</v>
      </c>
      <c r="AT40" s="1" t="s">
        <v>56</v>
      </c>
      <c r="AU40" s="1" t="s">
        <v>57</v>
      </c>
      <c r="AV40" s="1" t="s">
        <v>66</v>
      </c>
    </row>
    <row r="41" spans="1:48" ht="37.5" customHeight="1" x14ac:dyDescent="0.2">
      <c r="A41" s="1" t="s">
        <v>48</v>
      </c>
      <c r="B41" s="1" t="s">
        <v>69</v>
      </c>
      <c r="C41" s="1" t="s">
        <v>70</v>
      </c>
      <c r="D41" s="1" t="s">
        <v>49</v>
      </c>
      <c r="E41" s="1" t="s">
        <v>51</v>
      </c>
      <c r="F41" s="1" t="s">
        <v>50</v>
      </c>
      <c r="G41" s="1" t="s">
        <v>49</v>
      </c>
      <c r="H41" s="1" t="s">
        <v>49</v>
      </c>
      <c r="I41" s="1" t="s">
        <v>49</v>
      </c>
      <c r="J41" s="1" t="s">
        <v>49</v>
      </c>
      <c r="K41" s="1" t="s">
        <v>51</v>
      </c>
      <c r="L41" s="1" t="s">
        <v>51</v>
      </c>
      <c r="M41" s="1" t="s">
        <v>49</v>
      </c>
      <c r="N41" s="1" t="s">
        <v>51</v>
      </c>
      <c r="O41" s="1" t="s">
        <v>51</v>
      </c>
      <c r="P41" s="1" t="s">
        <v>51</v>
      </c>
      <c r="Q41" s="1" t="s">
        <v>53</v>
      </c>
      <c r="R41" s="1" t="s">
        <v>54</v>
      </c>
      <c r="S41" s="1" t="s">
        <v>53</v>
      </c>
      <c r="T41" s="1" t="s">
        <v>53</v>
      </c>
      <c r="U41" s="1" t="s">
        <v>51</v>
      </c>
      <c r="V41" s="1" t="s">
        <v>51</v>
      </c>
      <c r="W41" s="1" t="s">
        <v>55</v>
      </c>
      <c r="X41" s="1" t="s">
        <v>51</v>
      </c>
      <c r="Y41" s="1" t="s">
        <v>51</v>
      </c>
      <c r="Z41" s="1" t="s">
        <v>51</v>
      </c>
      <c r="AA41" s="1" t="s">
        <v>49</v>
      </c>
      <c r="AB41" s="1" t="s">
        <v>51</v>
      </c>
      <c r="AC41" s="1" t="s">
        <v>49</v>
      </c>
      <c r="AD41" s="1" t="s">
        <v>51</v>
      </c>
      <c r="AE41" s="1" t="s">
        <v>51</v>
      </c>
      <c r="AF41" s="1" t="s">
        <v>51</v>
      </c>
      <c r="AG41" s="1" t="s">
        <v>51</v>
      </c>
      <c r="AH41" s="1" t="s">
        <v>51</v>
      </c>
      <c r="AI41" s="1" t="s">
        <v>51</v>
      </c>
      <c r="AJ41" s="1" t="s">
        <v>51</v>
      </c>
      <c r="AK41" s="1" t="s">
        <v>49</v>
      </c>
      <c r="AL41" s="1" t="s">
        <v>54</v>
      </c>
      <c r="AM41" s="1" t="s">
        <v>53</v>
      </c>
      <c r="AN41" s="1" t="s">
        <v>53</v>
      </c>
      <c r="AO41" s="1" t="s">
        <v>54</v>
      </c>
      <c r="AP41" s="1" t="s">
        <v>53</v>
      </c>
      <c r="AQ41" s="1" t="s">
        <v>54</v>
      </c>
      <c r="AR41" s="1" t="s">
        <v>56</v>
      </c>
      <c r="AS41" s="1" t="s">
        <v>61</v>
      </c>
      <c r="AT41" s="1" t="s">
        <v>61</v>
      </c>
      <c r="AU41" s="1" t="s">
        <v>57</v>
      </c>
      <c r="AV41" s="1" t="s">
        <v>64</v>
      </c>
    </row>
    <row r="42" spans="1:48" ht="37.5" customHeight="1" x14ac:dyDescent="0.2">
      <c r="A42" s="1" t="s">
        <v>48</v>
      </c>
      <c r="B42" s="1" t="s">
        <v>69</v>
      </c>
      <c r="C42" s="1" t="s">
        <v>70</v>
      </c>
      <c r="D42" s="1" t="s">
        <v>51</v>
      </c>
      <c r="E42" s="1" t="s">
        <v>51</v>
      </c>
      <c r="F42" s="1" t="s">
        <v>51</v>
      </c>
      <c r="G42" s="1" t="s">
        <v>49</v>
      </c>
      <c r="H42" s="1" t="s">
        <v>51</v>
      </c>
      <c r="I42" s="1" t="s">
        <v>51</v>
      </c>
      <c r="J42" s="1" t="s">
        <v>51</v>
      </c>
      <c r="K42" s="1" t="s">
        <v>60</v>
      </c>
      <c r="L42" s="1" t="s">
        <v>55</v>
      </c>
      <c r="M42" s="1" t="s">
        <v>60</v>
      </c>
      <c r="N42" s="1" t="s">
        <v>60</v>
      </c>
      <c r="O42" s="1" t="s">
        <v>55</v>
      </c>
      <c r="P42" s="1" t="s">
        <v>60</v>
      </c>
      <c r="Q42" s="1" t="s">
        <v>53</v>
      </c>
      <c r="R42" s="1" t="s">
        <v>54</v>
      </c>
      <c r="S42" s="1" t="s">
        <v>53</v>
      </c>
      <c r="T42" s="1" t="s">
        <v>53</v>
      </c>
      <c r="U42" s="1" t="s">
        <v>60</v>
      </c>
      <c r="V42" s="1" t="s">
        <v>60</v>
      </c>
      <c r="W42" s="1" t="s">
        <v>55</v>
      </c>
      <c r="X42" s="1" t="s">
        <v>60</v>
      </c>
      <c r="Y42" s="1" t="s">
        <v>60</v>
      </c>
      <c r="Z42" s="1" t="s">
        <v>55</v>
      </c>
      <c r="AA42" s="1" t="s">
        <v>51</v>
      </c>
      <c r="AB42" s="1" t="s">
        <v>60</v>
      </c>
      <c r="AC42" s="1" t="s">
        <v>60</v>
      </c>
      <c r="AD42" s="1" t="s">
        <v>60</v>
      </c>
      <c r="AE42" s="1" t="s">
        <v>60</v>
      </c>
      <c r="AF42" s="1" t="s">
        <v>60</v>
      </c>
      <c r="AG42" s="1" t="s">
        <v>60</v>
      </c>
      <c r="AH42" s="1" t="s">
        <v>51</v>
      </c>
      <c r="AI42" s="1" t="s">
        <v>49</v>
      </c>
      <c r="AJ42" s="1" t="s">
        <v>60</v>
      </c>
      <c r="AK42" s="1" t="s">
        <v>51</v>
      </c>
      <c r="AL42" s="1" t="s">
        <v>53</v>
      </c>
      <c r="AM42" s="1" t="s">
        <v>53</v>
      </c>
      <c r="AN42" s="1" t="s">
        <v>54</v>
      </c>
      <c r="AO42" s="1" t="s">
        <v>53</v>
      </c>
      <c r="AP42" s="1" t="s">
        <v>53</v>
      </c>
      <c r="AQ42" s="1" t="s">
        <v>53</v>
      </c>
      <c r="AR42" s="1" t="s">
        <v>56</v>
      </c>
      <c r="AS42" s="1" t="s">
        <v>56</v>
      </c>
      <c r="AT42" s="1" t="s">
        <v>61</v>
      </c>
      <c r="AU42" s="1" t="s">
        <v>56</v>
      </c>
      <c r="AV42" s="1" t="s">
        <v>58</v>
      </c>
    </row>
    <row r="43" spans="1:48" ht="37.5" customHeight="1" x14ac:dyDescent="0.2">
      <c r="A43" s="1" t="s">
        <v>48</v>
      </c>
      <c r="B43" s="1" t="s">
        <v>69</v>
      </c>
      <c r="C43" s="1" t="s">
        <v>70</v>
      </c>
      <c r="D43" s="1" t="s">
        <v>49</v>
      </c>
      <c r="E43" s="1" t="s">
        <v>50</v>
      </c>
      <c r="F43" s="1" t="s">
        <v>49</v>
      </c>
      <c r="G43" s="1" t="s">
        <v>51</v>
      </c>
      <c r="H43" s="1" t="s">
        <v>51</v>
      </c>
      <c r="I43" s="1" t="s">
        <v>49</v>
      </c>
      <c r="J43" s="1" t="s">
        <v>60</v>
      </c>
      <c r="K43" s="1" t="s">
        <v>51</v>
      </c>
      <c r="L43" s="1" t="s">
        <v>52</v>
      </c>
      <c r="M43" s="1" t="s">
        <v>60</v>
      </c>
      <c r="N43" s="1" t="s">
        <v>60</v>
      </c>
      <c r="O43" s="1" t="s">
        <v>52</v>
      </c>
      <c r="P43" s="1" t="s">
        <v>60</v>
      </c>
      <c r="Q43" s="1" t="s">
        <v>53</v>
      </c>
      <c r="R43" s="1" t="s">
        <v>54</v>
      </c>
      <c r="S43" s="1" t="s">
        <v>53</v>
      </c>
      <c r="T43" s="1" t="s">
        <v>53</v>
      </c>
      <c r="U43" s="1" t="s">
        <v>60</v>
      </c>
      <c r="V43" s="1" t="s">
        <v>60</v>
      </c>
      <c r="W43" s="1" t="s">
        <v>55</v>
      </c>
      <c r="X43" s="1" t="s">
        <v>60</v>
      </c>
      <c r="Y43" s="1" t="s">
        <v>60</v>
      </c>
      <c r="Z43" s="1" t="s">
        <v>60</v>
      </c>
      <c r="AA43" s="1" t="s">
        <v>51</v>
      </c>
      <c r="AB43" s="1" t="s">
        <v>60</v>
      </c>
      <c r="AC43" s="1" t="s">
        <v>60</v>
      </c>
      <c r="AD43" s="1" t="s">
        <v>60</v>
      </c>
      <c r="AE43" s="1" t="s">
        <v>60</v>
      </c>
      <c r="AF43" s="1" t="s">
        <v>60</v>
      </c>
      <c r="AG43" s="1" t="s">
        <v>60</v>
      </c>
      <c r="AH43" s="1" t="s">
        <v>51</v>
      </c>
      <c r="AI43" s="1" t="s">
        <v>60</v>
      </c>
      <c r="AJ43" s="1" t="s">
        <v>60</v>
      </c>
      <c r="AK43" s="1" t="s">
        <v>60</v>
      </c>
      <c r="AL43" s="1" t="s">
        <v>53</v>
      </c>
      <c r="AM43" s="1" t="s">
        <v>53</v>
      </c>
      <c r="AN43" s="1" t="s">
        <v>53</v>
      </c>
      <c r="AO43" s="1" t="s">
        <v>54</v>
      </c>
      <c r="AP43" s="1" t="s">
        <v>53</v>
      </c>
      <c r="AQ43" s="1" t="s">
        <v>54</v>
      </c>
      <c r="AR43" s="1" t="s">
        <v>61</v>
      </c>
      <c r="AS43" s="1" t="s">
        <v>57</v>
      </c>
      <c r="AT43" s="1" t="s">
        <v>57</v>
      </c>
      <c r="AU43" s="1" t="s">
        <v>61</v>
      </c>
      <c r="AV43" s="1" t="s">
        <v>63</v>
      </c>
    </row>
    <row r="44" spans="1:48" ht="37.5" customHeight="1" x14ac:dyDescent="0.2">
      <c r="A44" s="1" t="s">
        <v>48</v>
      </c>
      <c r="B44" s="1" t="s">
        <v>69</v>
      </c>
      <c r="C44" s="1" t="s">
        <v>70</v>
      </c>
      <c r="D44" s="1" t="s">
        <v>51</v>
      </c>
      <c r="E44" s="1" t="s">
        <v>55</v>
      </c>
      <c r="F44" s="1" t="s">
        <v>51</v>
      </c>
      <c r="G44" s="1" t="s">
        <v>60</v>
      </c>
      <c r="H44" s="1" t="s">
        <v>60</v>
      </c>
      <c r="I44" s="1" t="s">
        <v>51</v>
      </c>
      <c r="J44" s="1" t="s">
        <v>60</v>
      </c>
      <c r="K44" s="1" t="s">
        <v>55</v>
      </c>
      <c r="L44" s="1" t="s">
        <v>60</v>
      </c>
      <c r="M44" s="1" t="s">
        <v>60</v>
      </c>
      <c r="N44" s="1" t="s">
        <v>60</v>
      </c>
      <c r="O44" s="1" t="s">
        <v>60</v>
      </c>
      <c r="P44" s="1" t="s">
        <v>60</v>
      </c>
      <c r="Q44" s="1" t="s">
        <v>53</v>
      </c>
      <c r="R44" s="1" t="s">
        <v>53</v>
      </c>
      <c r="S44" s="1" t="s">
        <v>54</v>
      </c>
      <c r="T44" s="1" t="s">
        <v>53</v>
      </c>
      <c r="U44" s="1" t="s">
        <v>60</v>
      </c>
      <c r="V44" s="1" t="s">
        <v>60</v>
      </c>
      <c r="W44" s="1" t="s">
        <v>55</v>
      </c>
      <c r="X44" s="1" t="s">
        <v>60</v>
      </c>
      <c r="Y44" s="1" t="s">
        <v>60</v>
      </c>
      <c r="Z44" s="1" t="s">
        <v>60</v>
      </c>
      <c r="AA44" s="1" t="s">
        <v>60</v>
      </c>
      <c r="AB44" s="1" t="s">
        <v>60</v>
      </c>
      <c r="AC44" s="1" t="s">
        <v>60</v>
      </c>
      <c r="AD44" s="1" t="s">
        <v>60</v>
      </c>
      <c r="AE44" s="1" t="s">
        <v>60</v>
      </c>
      <c r="AF44" s="1" t="s">
        <v>60</v>
      </c>
      <c r="AG44" s="1" t="s">
        <v>51</v>
      </c>
      <c r="AH44" s="1" t="s">
        <v>60</v>
      </c>
      <c r="AI44" s="1" t="s">
        <v>60</v>
      </c>
      <c r="AJ44" s="1" t="s">
        <v>60</v>
      </c>
      <c r="AK44" s="1" t="s">
        <v>60</v>
      </c>
      <c r="AL44" s="1" t="s">
        <v>54</v>
      </c>
      <c r="AM44" s="1" t="s">
        <v>53</v>
      </c>
      <c r="AN44" s="1" t="s">
        <v>53</v>
      </c>
      <c r="AO44" s="1" t="s">
        <v>53</v>
      </c>
      <c r="AP44" s="1" t="s">
        <v>53</v>
      </c>
      <c r="AQ44" s="1" t="s">
        <v>53</v>
      </c>
      <c r="AR44" s="1" t="s">
        <v>62</v>
      </c>
      <c r="AS44" s="1" t="s">
        <v>57</v>
      </c>
      <c r="AT44" s="1" t="s">
        <v>57</v>
      </c>
      <c r="AU44" s="1" t="s">
        <v>57</v>
      </c>
      <c r="AV44" s="1" t="s">
        <v>68</v>
      </c>
    </row>
    <row r="45" spans="1:48" ht="37.5" customHeight="1" x14ac:dyDescent="0.2">
      <c r="A45" s="1" t="s">
        <v>48</v>
      </c>
      <c r="B45" s="1" t="s">
        <v>69</v>
      </c>
      <c r="C45" s="1" t="s">
        <v>70</v>
      </c>
      <c r="D45" s="1" t="s">
        <v>51</v>
      </c>
      <c r="E45" s="1" t="s">
        <v>60</v>
      </c>
      <c r="F45" s="1" t="s">
        <v>60</v>
      </c>
      <c r="G45" s="1" t="s">
        <v>60</v>
      </c>
      <c r="H45" s="1" t="s">
        <v>60</v>
      </c>
      <c r="I45" s="1" t="s">
        <v>60</v>
      </c>
      <c r="J45" s="1" t="s">
        <v>60</v>
      </c>
      <c r="K45" s="1" t="s">
        <v>60</v>
      </c>
      <c r="L45" s="1" t="s">
        <v>60</v>
      </c>
      <c r="M45" s="1" t="s">
        <v>60</v>
      </c>
      <c r="N45" s="1" t="s">
        <v>60</v>
      </c>
      <c r="O45" s="1" t="s">
        <v>60</v>
      </c>
      <c r="P45" s="1" t="s">
        <v>60</v>
      </c>
      <c r="Q45" s="1" t="s">
        <v>53</v>
      </c>
      <c r="R45" s="1" t="s">
        <v>54</v>
      </c>
      <c r="S45" s="1" t="s">
        <v>53</v>
      </c>
      <c r="T45" s="1" t="s">
        <v>53</v>
      </c>
      <c r="U45" s="1" t="s">
        <v>51</v>
      </c>
      <c r="V45" s="1" t="s">
        <v>60</v>
      </c>
      <c r="W45" s="1" t="s">
        <v>55</v>
      </c>
      <c r="X45" s="1" t="s">
        <v>60</v>
      </c>
      <c r="Y45" s="1" t="s">
        <v>60</v>
      </c>
      <c r="Z45" s="1" t="s">
        <v>60</v>
      </c>
      <c r="AA45" s="1" t="s">
        <v>60</v>
      </c>
      <c r="AB45" s="1" t="s">
        <v>60</v>
      </c>
      <c r="AC45" s="1" t="s">
        <v>51</v>
      </c>
      <c r="AD45" s="1" t="s">
        <v>60</v>
      </c>
      <c r="AE45" s="1" t="s">
        <v>51</v>
      </c>
      <c r="AF45" s="1" t="s">
        <v>51</v>
      </c>
      <c r="AG45" s="1" t="s">
        <v>51</v>
      </c>
      <c r="AH45" s="1" t="s">
        <v>50</v>
      </c>
      <c r="AI45" s="1" t="s">
        <v>49</v>
      </c>
      <c r="AJ45" s="1" t="s">
        <v>51</v>
      </c>
      <c r="AK45" s="1" t="s">
        <v>51</v>
      </c>
      <c r="AL45" s="1" t="s">
        <v>53</v>
      </c>
      <c r="AM45" s="1" t="s">
        <v>53</v>
      </c>
      <c r="AN45" s="1" t="s">
        <v>53</v>
      </c>
      <c r="AO45" s="1" t="s">
        <v>54</v>
      </c>
      <c r="AP45" s="1" t="s">
        <v>53</v>
      </c>
      <c r="AQ45" s="1" t="s">
        <v>53</v>
      </c>
      <c r="AR45" s="1" t="s">
        <v>61</v>
      </c>
      <c r="AS45" s="1" t="s">
        <v>61</v>
      </c>
      <c r="AT45" s="1" t="s">
        <v>61</v>
      </c>
      <c r="AU45" s="1" t="s">
        <v>61</v>
      </c>
      <c r="AV45" s="1" t="s">
        <v>63</v>
      </c>
    </row>
    <row r="46" spans="1:48" ht="37.5" customHeight="1" x14ac:dyDescent="0.2">
      <c r="A46" s="1" t="s">
        <v>48</v>
      </c>
      <c r="B46" s="1" t="s">
        <v>69</v>
      </c>
      <c r="C46" s="1" t="s">
        <v>70</v>
      </c>
      <c r="D46" s="1" t="s">
        <v>50</v>
      </c>
      <c r="E46" s="1" t="s">
        <v>49</v>
      </c>
      <c r="F46" s="1" t="s">
        <v>51</v>
      </c>
      <c r="G46" s="1" t="s">
        <v>51</v>
      </c>
      <c r="H46" s="1" t="s">
        <v>50</v>
      </c>
      <c r="I46" s="1" t="s">
        <v>49</v>
      </c>
      <c r="J46" s="1" t="s">
        <v>49</v>
      </c>
      <c r="K46" s="1" t="s">
        <v>51</v>
      </c>
      <c r="L46" s="1" t="s">
        <v>51</v>
      </c>
      <c r="M46" s="1" t="s">
        <v>51</v>
      </c>
      <c r="N46" s="1" t="s">
        <v>49</v>
      </c>
      <c r="O46" s="1" t="s">
        <v>49</v>
      </c>
      <c r="P46" s="1" t="s">
        <v>50</v>
      </c>
      <c r="Q46" s="1" t="s">
        <v>53</v>
      </c>
      <c r="R46" s="1" t="s">
        <v>54</v>
      </c>
      <c r="S46" s="1" t="s">
        <v>53</v>
      </c>
      <c r="T46" s="1" t="s">
        <v>53</v>
      </c>
      <c r="U46" s="1" t="s">
        <v>51</v>
      </c>
      <c r="V46" s="1" t="s">
        <v>49</v>
      </c>
      <c r="W46" s="1" t="s">
        <v>55</v>
      </c>
      <c r="X46" s="1" t="s">
        <v>51</v>
      </c>
      <c r="Y46" s="1" t="s">
        <v>49</v>
      </c>
      <c r="Z46" s="1" t="s">
        <v>49</v>
      </c>
      <c r="AA46" s="1" t="s">
        <v>67</v>
      </c>
      <c r="AB46" s="1" t="s">
        <v>67</v>
      </c>
      <c r="AC46" s="1" t="s">
        <v>67</v>
      </c>
      <c r="AD46" s="1" t="s">
        <v>49</v>
      </c>
      <c r="AE46" s="1" t="s">
        <v>51</v>
      </c>
      <c r="AF46" s="1" t="s">
        <v>51</v>
      </c>
      <c r="AG46" s="1" t="s">
        <v>49</v>
      </c>
      <c r="AH46" s="1" t="s">
        <v>49</v>
      </c>
      <c r="AI46" s="1" t="s">
        <v>50</v>
      </c>
      <c r="AJ46" s="1" t="s">
        <v>49</v>
      </c>
      <c r="AK46" s="1" t="s">
        <v>49</v>
      </c>
      <c r="AL46" s="1" t="s">
        <v>54</v>
      </c>
      <c r="AM46" s="1" t="s">
        <v>53</v>
      </c>
      <c r="AN46" s="1" t="s">
        <v>53</v>
      </c>
      <c r="AO46" s="1" t="s">
        <v>54</v>
      </c>
      <c r="AP46" s="1" t="s">
        <v>53</v>
      </c>
      <c r="AQ46" s="1" t="s">
        <v>53</v>
      </c>
      <c r="AR46" s="1" t="s">
        <v>56</v>
      </c>
      <c r="AS46" s="1" t="s">
        <v>57</v>
      </c>
      <c r="AT46" s="1" t="s">
        <v>61</v>
      </c>
      <c r="AU46" s="1" t="s">
        <v>57</v>
      </c>
      <c r="AV46" s="1" t="s">
        <v>64</v>
      </c>
    </row>
    <row r="47" spans="1:48" ht="37.5" customHeight="1" x14ac:dyDescent="0.2">
      <c r="A47" s="1" t="s">
        <v>59</v>
      </c>
      <c r="B47" s="1" t="s">
        <v>69</v>
      </c>
      <c r="C47" s="1" t="s">
        <v>70</v>
      </c>
      <c r="D47" s="1" t="s">
        <v>50</v>
      </c>
      <c r="E47" s="1" t="s">
        <v>51</v>
      </c>
      <c r="F47" s="1" t="s">
        <v>51</v>
      </c>
      <c r="G47" s="1" t="s">
        <v>49</v>
      </c>
      <c r="H47" s="1" t="s">
        <v>51</v>
      </c>
      <c r="I47" s="1" t="s">
        <v>51</v>
      </c>
      <c r="J47" s="1" t="s">
        <v>51</v>
      </c>
      <c r="K47" s="1" t="s">
        <v>51</v>
      </c>
      <c r="L47" s="1" t="s">
        <v>55</v>
      </c>
      <c r="M47" s="1" t="s">
        <v>49</v>
      </c>
      <c r="N47" s="1" t="s">
        <v>51</v>
      </c>
      <c r="O47" s="1" t="s">
        <v>49</v>
      </c>
      <c r="P47" s="1" t="s">
        <v>51</v>
      </c>
      <c r="Q47" s="1" t="s">
        <v>53</v>
      </c>
      <c r="R47" s="1" t="s">
        <v>53</v>
      </c>
      <c r="S47" s="1" t="s">
        <v>54</v>
      </c>
      <c r="T47" s="1" t="s">
        <v>53</v>
      </c>
      <c r="U47" s="1" t="s">
        <v>60</v>
      </c>
      <c r="V47" s="1" t="s">
        <v>60</v>
      </c>
      <c r="W47" s="1" t="s">
        <v>55</v>
      </c>
      <c r="X47" s="1" t="s">
        <v>51</v>
      </c>
      <c r="Y47" s="1" t="s">
        <v>51</v>
      </c>
      <c r="Z47" s="1" t="s">
        <v>51</v>
      </c>
      <c r="AA47" s="1" t="s">
        <v>49</v>
      </c>
      <c r="AB47" s="1" t="s">
        <v>49</v>
      </c>
      <c r="AC47" s="1" t="s">
        <v>49</v>
      </c>
      <c r="AD47" s="1" t="s">
        <v>60</v>
      </c>
      <c r="AE47" s="1" t="s">
        <v>51</v>
      </c>
      <c r="AF47" s="1" t="s">
        <v>49</v>
      </c>
      <c r="AG47" s="1" t="s">
        <v>49</v>
      </c>
      <c r="AH47" s="1" t="s">
        <v>51</v>
      </c>
      <c r="AI47" s="1" t="s">
        <v>51</v>
      </c>
      <c r="AJ47" s="1" t="s">
        <v>60</v>
      </c>
      <c r="AK47" s="1" t="s">
        <v>60</v>
      </c>
      <c r="AL47" s="1" t="s">
        <v>53</v>
      </c>
      <c r="AM47" s="1" t="s">
        <v>54</v>
      </c>
      <c r="AN47" s="1" t="s">
        <v>53</v>
      </c>
      <c r="AO47" s="1" t="s">
        <v>54</v>
      </c>
      <c r="AP47" s="1" t="s">
        <v>53</v>
      </c>
      <c r="AQ47" s="1" t="s">
        <v>54</v>
      </c>
      <c r="AR47" s="1" t="s">
        <v>61</v>
      </c>
      <c r="AS47" s="1" t="s">
        <v>57</v>
      </c>
      <c r="AT47" s="1" t="s">
        <v>61</v>
      </c>
      <c r="AU47" s="1" t="s">
        <v>61</v>
      </c>
      <c r="AV47" s="1" t="s">
        <v>63</v>
      </c>
    </row>
    <row r="48" spans="1:48" ht="37.5" customHeight="1" x14ac:dyDescent="0.2">
      <c r="A48" s="1" t="s">
        <v>48</v>
      </c>
      <c r="B48" s="1" t="s">
        <v>69</v>
      </c>
      <c r="C48" s="1" t="s">
        <v>70</v>
      </c>
      <c r="D48" s="1" t="s">
        <v>55</v>
      </c>
      <c r="E48" s="1" t="s">
        <v>55</v>
      </c>
      <c r="F48" s="1" t="s">
        <v>49</v>
      </c>
      <c r="G48" s="1" t="s">
        <v>49</v>
      </c>
      <c r="H48" s="1" t="s">
        <v>49</v>
      </c>
      <c r="I48" s="1" t="s">
        <v>51</v>
      </c>
      <c r="J48" s="1" t="s">
        <v>51</v>
      </c>
      <c r="K48" s="1" t="s">
        <v>51</v>
      </c>
      <c r="L48" s="1" t="s">
        <v>51</v>
      </c>
      <c r="M48" s="1" t="s">
        <v>51</v>
      </c>
      <c r="N48" s="1" t="s">
        <v>49</v>
      </c>
      <c r="O48" s="1" t="s">
        <v>49</v>
      </c>
      <c r="P48" s="1" t="s">
        <v>49</v>
      </c>
      <c r="Q48" s="1" t="s">
        <v>53</v>
      </c>
      <c r="R48" s="1" t="s">
        <v>53</v>
      </c>
      <c r="S48" s="1" t="s">
        <v>54</v>
      </c>
      <c r="T48" s="1" t="s">
        <v>53</v>
      </c>
      <c r="U48" s="1" t="s">
        <v>49</v>
      </c>
      <c r="V48" s="1" t="s">
        <v>50</v>
      </c>
      <c r="W48" s="1" t="s">
        <v>49</v>
      </c>
      <c r="X48" s="1" t="s">
        <v>49</v>
      </c>
      <c r="Y48" s="1" t="s">
        <v>50</v>
      </c>
      <c r="Z48" s="1" t="s">
        <v>50</v>
      </c>
      <c r="AA48" s="1" t="s">
        <v>50</v>
      </c>
      <c r="AB48" s="1" t="s">
        <v>49</v>
      </c>
      <c r="AC48" s="1" t="s">
        <v>49</v>
      </c>
      <c r="AD48" s="1" t="s">
        <v>49</v>
      </c>
      <c r="AE48" s="1" t="s">
        <v>50</v>
      </c>
      <c r="AF48" s="1" t="s">
        <v>51</v>
      </c>
      <c r="AG48" s="1" t="s">
        <v>50</v>
      </c>
      <c r="AH48" s="1" t="s">
        <v>49</v>
      </c>
      <c r="AI48" s="1" t="s">
        <v>49</v>
      </c>
      <c r="AJ48" s="1" t="s">
        <v>49</v>
      </c>
      <c r="AK48" s="1" t="s">
        <v>49</v>
      </c>
      <c r="AL48" s="1" t="s">
        <v>53</v>
      </c>
      <c r="AM48" s="1" t="s">
        <v>53</v>
      </c>
      <c r="AN48" s="1" t="s">
        <v>53</v>
      </c>
      <c r="AO48" s="1" t="s">
        <v>54</v>
      </c>
      <c r="AP48" s="1" t="s">
        <v>53</v>
      </c>
      <c r="AQ48" s="1" t="s">
        <v>53</v>
      </c>
      <c r="AR48" s="1" t="s">
        <v>61</v>
      </c>
      <c r="AS48" s="1" t="s">
        <v>61</v>
      </c>
      <c r="AT48" s="1" t="s">
        <v>61</v>
      </c>
      <c r="AU48" s="1" t="s">
        <v>56</v>
      </c>
      <c r="AV48" s="1" t="s">
        <v>58</v>
      </c>
    </row>
    <row r="49" spans="1:48" ht="37.5" customHeight="1" x14ac:dyDescent="0.2">
      <c r="A49" s="1" t="s">
        <v>71</v>
      </c>
      <c r="B49" s="1" t="s">
        <v>69</v>
      </c>
      <c r="C49" s="1" t="s">
        <v>70</v>
      </c>
      <c r="D49" s="1" t="s">
        <v>55</v>
      </c>
      <c r="E49" s="1" t="s">
        <v>51</v>
      </c>
      <c r="F49" s="1" t="s">
        <v>60</v>
      </c>
      <c r="G49" s="1" t="s">
        <v>49</v>
      </c>
      <c r="H49" s="1" t="s">
        <v>55</v>
      </c>
      <c r="I49" s="1" t="s">
        <v>60</v>
      </c>
      <c r="J49" s="1" t="s">
        <v>60</v>
      </c>
      <c r="K49" s="1" t="s">
        <v>55</v>
      </c>
      <c r="L49" s="1" t="s">
        <v>55</v>
      </c>
      <c r="M49" s="1" t="s">
        <v>60</v>
      </c>
      <c r="N49" s="1" t="s">
        <v>60</v>
      </c>
      <c r="O49" s="1" t="s">
        <v>60</v>
      </c>
      <c r="P49" s="1" t="s">
        <v>60</v>
      </c>
      <c r="Q49" s="1" t="s">
        <v>53</v>
      </c>
      <c r="R49" s="1" t="s">
        <v>54</v>
      </c>
      <c r="S49" s="1" t="s">
        <v>53</v>
      </c>
      <c r="T49" s="1" t="s">
        <v>53</v>
      </c>
      <c r="U49" s="1" t="s">
        <v>60</v>
      </c>
      <c r="V49" s="1" t="s">
        <v>60</v>
      </c>
      <c r="W49" s="1" t="s">
        <v>55</v>
      </c>
      <c r="X49" s="1" t="s">
        <v>60</v>
      </c>
      <c r="Y49" s="1" t="s">
        <v>60</v>
      </c>
      <c r="Z49" s="1" t="s">
        <v>51</v>
      </c>
      <c r="AA49" s="1" t="s">
        <v>49</v>
      </c>
      <c r="AB49" s="1" t="s">
        <v>60</v>
      </c>
      <c r="AC49" s="1" t="s">
        <v>51</v>
      </c>
      <c r="AD49" s="1" t="s">
        <v>51</v>
      </c>
      <c r="AE49" s="1" t="s">
        <v>60</v>
      </c>
      <c r="AF49" s="1" t="s">
        <v>60</v>
      </c>
      <c r="AG49" s="1" t="s">
        <v>51</v>
      </c>
      <c r="AH49" s="1" t="s">
        <v>49</v>
      </c>
      <c r="AI49" s="1" t="s">
        <v>49</v>
      </c>
      <c r="AJ49" s="1" t="s">
        <v>51</v>
      </c>
      <c r="AK49" s="1" t="s">
        <v>51</v>
      </c>
      <c r="AL49" s="1" t="s">
        <v>53</v>
      </c>
      <c r="AM49" s="1" t="s">
        <v>54</v>
      </c>
      <c r="AN49" s="1" t="s">
        <v>53</v>
      </c>
      <c r="AO49" s="1" t="s">
        <v>54</v>
      </c>
      <c r="AP49" s="1" t="s">
        <v>53</v>
      </c>
      <c r="AQ49" s="1" t="s">
        <v>54</v>
      </c>
      <c r="AR49" s="1" t="s">
        <v>61</v>
      </c>
      <c r="AS49" s="1" t="s">
        <v>57</v>
      </c>
      <c r="AT49" s="1" t="s">
        <v>57</v>
      </c>
      <c r="AU49" s="1" t="s">
        <v>57</v>
      </c>
      <c r="AV49" s="1" t="s">
        <v>64</v>
      </c>
    </row>
    <row r="50" spans="1:48" ht="37.5" customHeight="1" x14ac:dyDescent="0.2">
      <c r="A50" s="1" t="s">
        <v>59</v>
      </c>
      <c r="B50" s="1" t="s">
        <v>69</v>
      </c>
      <c r="C50" s="1" t="s">
        <v>70</v>
      </c>
      <c r="D50" s="1" t="s">
        <v>51</v>
      </c>
      <c r="E50" s="1" t="s">
        <v>60</v>
      </c>
      <c r="F50" s="1" t="s">
        <v>51</v>
      </c>
      <c r="G50" s="1" t="s">
        <v>60</v>
      </c>
      <c r="H50" s="1" t="s">
        <v>60</v>
      </c>
      <c r="I50" s="1" t="s">
        <v>60</v>
      </c>
      <c r="J50" s="1" t="s">
        <v>51</v>
      </c>
      <c r="K50" s="1" t="s">
        <v>51</v>
      </c>
      <c r="L50" s="1" t="s">
        <v>51</v>
      </c>
      <c r="M50" s="1" t="s">
        <v>60</v>
      </c>
      <c r="N50" s="1" t="s">
        <v>60</v>
      </c>
      <c r="O50" s="1" t="s">
        <v>60</v>
      </c>
      <c r="P50" s="1" t="s">
        <v>51</v>
      </c>
      <c r="Q50" s="1" t="s">
        <v>53</v>
      </c>
      <c r="R50" s="1" t="s">
        <v>54</v>
      </c>
      <c r="S50" s="1" t="s">
        <v>53</v>
      </c>
      <c r="T50" s="1" t="s">
        <v>53</v>
      </c>
      <c r="U50" s="1" t="s">
        <v>49</v>
      </c>
      <c r="V50" s="1" t="s">
        <v>51</v>
      </c>
      <c r="W50" s="1" t="s">
        <v>55</v>
      </c>
      <c r="X50" s="1" t="s">
        <v>51</v>
      </c>
      <c r="Y50" s="1" t="s">
        <v>49</v>
      </c>
      <c r="Z50" s="1" t="s">
        <v>50</v>
      </c>
      <c r="AA50" s="1" t="s">
        <v>50</v>
      </c>
      <c r="AB50" s="1" t="s">
        <v>51</v>
      </c>
      <c r="AC50" s="1" t="s">
        <v>51</v>
      </c>
      <c r="AD50" s="1" t="s">
        <v>51</v>
      </c>
      <c r="AE50" s="1" t="s">
        <v>51</v>
      </c>
      <c r="AF50" s="1" t="s">
        <v>60</v>
      </c>
      <c r="AG50" s="1" t="s">
        <v>60</v>
      </c>
      <c r="AH50" s="1" t="s">
        <v>60</v>
      </c>
      <c r="AI50" s="1" t="s">
        <v>51</v>
      </c>
      <c r="AJ50" s="1" t="s">
        <v>60</v>
      </c>
      <c r="AK50" s="1" t="s">
        <v>60</v>
      </c>
      <c r="AL50" s="1" t="s">
        <v>53</v>
      </c>
      <c r="AM50" s="1" t="s">
        <v>54</v>
      </c>
      <c r="AN50" s="1" t="s">
        <v>54</v>
      </c>
      <c r="AO50" s="1" t="s">
        <v>53</v>
      </c>
      <c r="AP50" s="1" t="s">
        <v>53</v>
      </c>
      <c r="AQ50" s="1" t="s">
        <v>53</v>
      </c>
      <c r="AR50" s="1" t="s">
        <v>57</v>
      </c>
      <c r="AS50" s="1" t="s">
        <v>65</v>
      </c>
      <c r="AT50" s="1" t="s">
        <v>57</v>
      </c>
      <c r="AU50" s="1" t="s">
        <v>61</v>
      </c>
      <c r="AV50" s="1" t="s">
        <v>63</v>
      </c>
    </row>
    <row r="51" spans="1:48" ht="37.5" customHeight="1" x14ac:dyDescent="0.2">
      <c r="A51" s="1" t="s">
        <v>48</v>
      </c>
      <c r="B51" s="1" t="s">
        <v>69</v>
      </c>
      <c r="C51" s="1" t="s">
        <v>70</v>
      </c>
      <c r="D51" s="1" t="s">
        <v>49</v>
      </c>
      <c r="E51" s="1" t="s">
        <v>51</v>
      </c>
      <c r="F51" s="1" t="s">
        <v>51</v>
      </c>
      <c r="G51" s="1" t="s">
        <v>51</v>
      </c>
      <c r="H51" s="1" t="s">
        <v>49</v>
      </c>
      <c r="I51" s="1" t="s">
        <v>51</v>
      </c>
      <c r="J51" s="1" t="s">
        <v>51</v>
      </c>
      <c r="K51" s="1" t="s">
        <v>55</v>
      </c>
      <c r="L51" s="1" t="s">
        <v>55</v>
      </c>
      <c r="M51" s="1" t="s">
        <v>51</v>
      </c>
      <c r="N51" s="1" t="s">
        <v>51</v>
      </c>
      <c r="O51" s="1" t="s">
        <v>55</v>
      </c>
      <c r="P51" s="1" t="s">
        <v>51</v>
      </c>
      <c r="Q51" s="1" t="s">
        <v>53</v>
      </c>
      <c r="R51" s="1" t="s">
        <v>54</v>
      </c>
      <c r="S51" s="1" t="s">
        <v>53</v>
      </c>
      <c r="T51" s="1" t="s">
        <v>53</v>
      </c>
      <c r="U51" s="1" t="s">
        <v>60</v>
      </c>
      <c r="V51" s="1" t="s">
        <v>51</v>
      </c>
      <c r="W51" s="1" t="s">
        <v>55</v>
      </c>
      <c r="X51" s="1" t="s">
        <v>55</v>
      </c>
      <c r="Y51" s="1" t="s">
        <v>60</v>
      </c>
      <c r="Z51" s="1" t="s">
        <v>51</v>
      </c>
      <c r="AA51" s="1" t="s">
        <v>49</v>
      </c>
      <c r="AB51" s="1" t="s">
        <v>51</v>
      </c>
      <c r="AC51" s="1" t="s">
        <v>51</v>
      </c>
      <c r="AD51" s="1" t="s">
        <v>51</v>
      </c>
      <c r="AE51" s="1" t="s">
        <v>51</v>
      </c>
      <c r="AF51" s="1" t="s">
        <v>51</v>
      </c>
      <c r="AG51" s="1" t="s">
        <v>50</v>
      </c>
      <c r="AH51" s="1" t="s">
        <v>49</v>
      </c>
      <c r="AI51" s="1" t="s">
        <v>50</v>
      </c>
      <c r="AJ51" s="1" t="s">
        <v>51</v>
      </c>
      <c r="AK51" s="1" t="s">
        <v>50</v>
      </c>
      <c r="AL51" s="1" t="s">
        <v>53</v>
      </c>
      <c r="AM51" s="1" t="s">
        <v>53</v>
      </c>
      <c r="AN51" s="1" t="s">
        <v>53</v>
      </c>
      <c r="AO51" s="1" t="s">
        <v>54</v>
      </c>
      <c r="AP51" s="1" t="s">
        <v>53</v>
      </c>
      <c r="AQ51" s="1" t="s">
        <v>54</v>
      </c>
      <c r="AR51" s="1" t="s">
        <v>56</v>
      </c>
      <c r="AS51" s="1" t="s">
        <v>57</v>
      </c>
      <c r="AT51" s="1" t="s">
        <v>65</v>
      </c>
      <c r="AU51" s="1" t="s">
        <v>57</v>
      </c>
      <c r="AV51" s="1" t="s">
        <v>68</v>
      </c>
    </row>
    <row r="52" spans="1:48" ht="37.5" customHeight="1" x14ac:dyDescent="0.2">
      <c r="A52" s="1" t="s">
        <v>48</v>
      </c>
      <c r="B52" s="1" t="s">
        <v>69</v>
      </c>
      <c r="C52" s="1" t="s">
        <v>70</v>
      </c>
      <c r="Q52" s="1" t="s">
        <v>53</v>
      </c>
      <c r="R52" s="1" t="s">
        <v>53</v>
      </c>
      <c r="S52" s="1" t="s">
        <v>53</v>
      </c>
      <c r="T52" s="1" t="s">
        <v>53</v>
      </c>
      <c r="AL52" s="1" t="s">
        <v>53</v>
      </c>
      <c r="AM52" s="1" t="s">
        <v>53</v>
      </c>
      <c r="AN52" s="1" t="s">
        <v>53</v>
      </c>
      <c r="AO52" s="1" t="s">
        <v>53</v>
      </c>
      <c r="AP52" s="1" t="s">
        <v>53</v>
      </c>
      <c r="AQ52" s="1" t="s">
        <v>53</v>
      </c>
    </row>
    <row r="53" spans="1:48" ht="37.5" customHeight="1" x14ac:dyDescent="0.2">
      <c r="A53" s="1" t="s">
        <v>48</v>
      </c>
      <c r="B53" s="1" t="s">
        <v>69</v>
      </c>
      <c r="C53" s="1" t="s">
        <v>70</v>
      </c>
      <c r="D53" s="1" t="s">
        <v>51</v>
      </c>
      <c r="E53" s="1" t="s">
        <v>51</v>
      </c>
      <c r="F53" s="1" t="s">
        <v>51</v>
      </c>
      <c r="G53" s="1" t="s">
        <v>51</v>
      </c>
      <c r="H53" s="1" t="s">
        <v>51</v>
      </c>
      <c r="I53" s="1" t="s">
        <v>51</v>
      </c>
      <c r="J53" s="1" t="s">
        <v>51</v>
      </c>
      <c r="K53" s="1" t="s">
        <v>51</v>
      </c>
      <c r="L53" s="1" t="s">
        <v>51</v>
      </c>
      <c r="M53" s="1" t="s">
        <v>51</v>
      </c>
      <c r="N53" s="1" t="s">
        <v>51</v>
      </c>
      <c r="O53" s="1" t="s">
        <v>51</v>
      </c>
      <c r="P53" s="1" t="s">
        <v>51</v>
      </c>
      <c r="Q53" s="1" t="s">
        <v>53</v>
      </c>
      <c r="R53" s="1" t="s">
        <v>54</v>
      </c>
      <c r="S53" s="1" t="s">
        <v>53</v>
      </c>
      <c r="T53" s="1" t="s">
        <v>53</v>
      </c>
      <c r="U53" s="1" t="s">
        <v>51</v>
      </c>
      <c r="V53" s="1" t="s">
        <v>51</v>
      </c>
      <c r="W53" s="1" t="s">
        <v>51</v>
      </c>
      <c r="X53" s="1" t="s">
        <v>51</v>
      </c>
      <c r="Y53" s="1" t="s">
        <v>51</v>
      </c>
      <c r="Z53" s="1" t="s">
        <v>51</v>
      </c>
      <c r="AA53" s="1" t="s">
        <v>51</v>
      </c>
      <c r="AB53" s="1" t="s">
        <v>51</v>
      </c>
      <c r="AC53" s="1" t="s">
        <v>50</v>
      </c>
      <c r="AD53" s="1" t="s">
        <v>49</v>
      </c>
      <c r="AE53" s="1" t="s">
        <v>49</v>
      </c>
      <c r="AF53" s="1" t="s">
        <v>49</v>
      </c>
      <c r="AG53" s="1" t="s">
        <v>49</v>
      </c>
      <c r="AH53" s="1" t="s">
        <v>49</v>
      </c>
      <c r="AI53" s="1" t="s">
        <v>49</v>
      </c>
      <c r="AJ53" s="1" t="s">
        <v>51</v>
      </c>
      <c r="AK53" s="1" t="s">
        <v>49</v>
      </c>
      <c r="AL53" s="1" t="s">
        <v>53</v>
      </c>
      <c r="AM53" s="1" t="s">
        <v>53</v>
      </c>
      <c r="AN53" s="1" t="s">
        <v>53</v>
      </c>
      <c r="AO53" s="1" t="s">
        <v>54</v>
      </c>
      <c r="AP53" s="1" t="s">
        <v>53</v>
      </c>
      <c r="AQ53" s="1" t="s">
        <v>54</v>
      </c>
      <c r="AR53" s="1" t="s">
        <v>61</v>
      </c>
      <c r="AS53" s="1" t="s">
        <v>61</v>
      </c>
      <c r="AT53" s="1" t="s">
        <v>61</v>
      </c>
      <c r="AU53" s="1" t="s">
        <v>61</v>
      </c>
      <c r="AV53" s="1" t="s">
        <v>58</v>
      </c>
    </row>
    <row r="54" spans="1:48" ht="37.5" customHeight="1" x14ac:dyDescent="0.2">
      <c r="A54" s="1" t="s">
        <v>48</v>
      </c>
      <c r="B54" s="1" t="s">
        <v>69</v>
      </c>
      <c r="C54" s="1" t="s">
        <v>70</v>
      </c>
      <c r="D54" s="1" t="s">
        <v>67</v>
      </c>
      <c r="E54" s="1" t="s">
        <v>49</v>
      </c>
      <c r="F54" s="1" t="s">
        <v>50</v>
      </c>
      <c r="G54" s="1" t="s">
        <v>50</v>
      </c>
      <c r="H54" s="1" t="s">
        <v>49</v>
      </c>
      <c r="I54" s="1" t="s">
        <v>49</v>
      </c>
      <c r="J54" s="1" t="s">
        <v>51</v>
      </c>
      <c r="K54" s="1" t="s">
        <v>51</v>
      </c>
      <c r="L54" s="1" t="s">
        <v>51</v>
      </c>
      <c r="M54" s="1" t="s">
        <v>51</v>
      </c>
      <c r="N54" s="1" t="s">
        <v>51</v>
      </c>
      <c r="O54" s="1" t="s">
        <v>51</v>
      </c>
      <c r="P54" s="1" t="s">
        <v>51</v>
      </c>
      <c r="Q54" s="1" t="s">
        <v>53</v>
      </c>
      <c r="R54" s="1" t="s">
        <v>54</v>
      </c>
      <c r="S54" s="1" t="s">
        <v>53</v>
      </c>
      <c r="T54" s="1" t="s">
        <v>53</v>
      </c>
      <c r="U54" s="1" t="s">
        <v>51</v>
      </c>
      <c r="V54" s="1" t="s">
        <v>51</v>
      </c>
      <c r="W54" s="1" t="s">
        <v>55</v>
      </c>
      <c r="X54" s="1" t="s">
        <v>51</v>
      </c>
      <c r="Y54" s="1" t="s">
        <v>55</v>
      </c>
      <c r="Z54" s="1" t="s">
        <v>49</v>
      </c>
      <c r="AA54" s="1" t="s">
        <v>49</v>
      </c>
      <c r="AB54" s="1" t="s">
        <v>49</v>
      </c>
      <c r="AC54" s="1" t="s">
        <v>49</v>
      </c>
      <c r="AD54" s="1" t="s">
        <v>49</v>
      </c>
      <c r="AE54" s="1" t="s">
        <v>50</v>
      </c>
      <c r="AF54" s="1" t="s">
        <v>51</v>
      </c>
      <c r="AG54" s="1" t="s">
        <v>49</v>
      </c>
      <c r="AH54" s="1" t="s">
        <v>49</v>
      </c>
      <c r="AI54" s="1" t="s">
        <v>49</v>
      </c>
      <c r="AJ54" s="1" t="s">
        <v>60</v>
      </c>
      <c r="AK54" s="1" t="s">
        <v>51</v>
      </c>
      <c r="AL54" s="1" t="s">
        <v>53</v>
      </c>
      <c r="AM54" s="1" t="s">
        <v>54</v>
      </c>
      <c r="AN54" s="1" t="s">
        <v>53</v>
      </c>
      <c r="AO54" s="1" t="s">
        <v>54</v>
      </c>
      <c r="AP54" s="1" t="s">
        <v>53</v>
      </c>
      <c r="AQ54" s="1" t="s">
        <v>54</v>
      </c>
      <c r="AR54" s="1" t="s">
        <v>56</v>
      </c>
      <c r="AS54" s="1" t="s">
        <v>57</v>
      </c>
      <c r="AT54" s="1" t="s">
        <v>61</v>
      </c>
      <c r="AU54" s="1" t="s">
        <v>61</v>
      </c>
      <c r="AV54" s="1" t="s">
        <v>58</v>
      </c>
    </row>
    <row r="55" spans="1:48" ht="37.5" customHeight="1" x14ac:dyDescent="0.2">
      <c r="A55" s="1" t="s">
        <v>59</v>
      </c>
      <c r="B55" s="1" t="s">
        <v>69</v>
      </c>
      <c r="C55" s="1" t="s">
        <v>70</v>
      </c>
      <c r="D55" s="1" t="s">
        <v>60</v>
      </c>
      <c r="E55" s="1" t="s">
        <v>60</v>
      </c>
      <c r="F55" s="1" t="s">
        <v>60</v>
      </c>
      <c r="G55" s="1" t="s">
        <v>60</v>
      </c>
      <c r="H55" s="1" t="s">
        <v>60</v>
      </c>
      <c r="I55" s="1" t="s">
        <v>51</v>
      </c>
      <c r="J55" s="1" t="s">
        <v>51</v>
      </c>
      <c r="K55" s="1" t="s">
        <v>51</v>
      </c>
      <c r="L55" s="1" t="s">
        <v>52</v>
      </c>
      <c r="M55" s="1" t="s">
        <v>51</v>
      </c>
      <c r="N55" s="1" t="s">
        <v>51</v>
      </c>
      <c r="O55" s="1" t="s">
        <v>52</v>
      </c>
      <c r="P55" s="1" t="s">
        <v>52</v>
      </c>
      <c r="Q55" s="1" t="s">
        <v>53</v>
      </c>
      <c r="R55" s="1" t="s">
        <v>54</v>
      </c>
      <c r="S55" s="1" t="s">
        <v>53</v>
      </c>
      <c r="T55" s="1" t="s">
        <v>53</v>
      </c>
      <c r="U55" s="1" t="s">
        <v>51</v>
      </c>
      <c r="V55" s="1" t="s">
        <v>51</v>
      </c>
      <c r="W55" s="1" t="s">
        <v>55</v>
      </c>
      <c r="X55" s="1" t="s">
        <v>51</v>
      </c>
      <c r="Y55" s="1" t="s">
        <v>50</v>
      </c>
      <c r="Z55" s="1" t="s">
        <v>51</v>
      </c>
      <c r="AA55" s="1" t="s">
        <v>51</v>
      </c>
      <c r="AB55" s="1" t="s">
        <v>51</v>
      </c>
      <c r="AC55" s="1" t="s">
        <v>49</v>
      </c>
      <c r="AD55" s="1" t="s">
        <v>51</v>
      </c>
      <c r="AE55" s="1" t="s">
        <v>51</v>
      </c>
      <c r="AF55" s="1" t="s">
        <v>51</v>
      </c>
      <c r="AG55" s="1" t="s">
        <v>51</v>
      </c>
      <c r="AH55" s="1" t="s">
        <v>51</v>
      </c>
      <c r="AI55" s="1" t="s">
        <v>49</v>
      </c>
      <c r="AJ55" s="1" t="s">
        <v>49</v>
      </c>
      <c r="AK55" s="1" t="s">
        <v>51</v>
      </c>
      <c r="AL55" s="1" t="s">
        <v>54</v>
      </c>
      <c r="AM55" s="1" t="s">
        <v>53</v>
      </c>
      <c r="AN55" s="1" t="s">
        <v>53</v>
      </c>
      <c r="AO55" s="1" t="s">
        <v>53</v>
      </c>
      <c r="AP55" s="1" t="s">
        <v>53</v>
      </c>
      <c r="AQ55" s="1" t="s">
        <v>53</v>
      </c>
      <c r="AR55" s="1" t="s">
        <v>61</v>
      </c>
      <c r="AS55" s="1" t="s">
        <v>57</v>
      </c>
      <c r="AT55" s="1" t="s">
        <v>57</v>
      </c>
      <c r="AU55" s="1" t="s">
        <v>57</v>
      </c>
      <c r="AV55" s="1" t="s">
        <v>63</v>
      </c>
    </row>
    <row r="56" spans="1:48" ht="37.5" customHeight="1" x14ac:dyDescent="0.2">
      <c r="A56" s="1" t="s">
        <v>48</v>
      </c>
      <c r="B56" s="1" t="s">
        <v>69</v>
      </c>
      <c r="C56" s="1" t="s">
        <v>70</v>
      </c>
      <c r="Q56" s="1" t="s">
        <v>53</v>
      </c>
      <c r="R56" s="1" t="s">
        <v>53</v>
      </c>
      <c r="S56" s="1" t="s">
        <v>53</v>
      </c>
      <c r="T56" s="1" t="s">
        <v>53</v>
      </c>
      <c r="AL56" s="1" t="s">
        <v>53</v>
      </c>
      <c r="AM56" s="1" t="s">
        <v>54</v>
      </c>
      <c r="AN56" s="1" t="s">
        <v>53</v>
      </c>
      <c r="AO56" s="1" t="s">
        <v>54</v>
      </c>
      <c r="AP56" s="1" t="s">
        <v>53</v>
      </c>
      <c r="AQ56" s="1" t="s">
        <v>54</v>
      </c>
    </row>
    <row r="57" spans="1:48" ht="37.5" customHeight="1" x14ac:dyDescent="0.2">
      <c r="A57" s="1" t="s">
        <v>48</v>
      </c>
      <c r="B57" s="1" t="s">
        <v>69</v>
      </c>
      <c r="C57" s="1" t="s">
        <v>70</v>
      </c>
      <c r="D57" s="1" t="s">
        <v>51</v>
      </c>
      <c r="E57" s="1" t="s">
        <v>51</v>
      </c>
      <c r="F57" s="1" t="s">
        <v>51</v>
      </c>
      <c r="G57" s="1" t="s">
        <v>51</v>
      </c>
      <c r="H57" s="1" t="s">
        <v>55</v>
      </c>
      <c r="I57" s="1" t="s">
        <v>60</v>
      </c>
      <c r="J57" s="1" t="s">
        <v>60</v>
      </c>
      <c r="K57" s="1" t="s">
        <v>51</v>
      </c>
      <c r="L57" s="1" t="s">
        <v>52</v>
      </c>
      <c r="M57" s="1" t="s">
        <v>51</v>
      </c>
      <c r="N57" s="1" t="s">
        <v>51</v>
      </c>
      <c r="O57" s="1" t="s">
        <v>51</v>
      </c>
      <c r="P57" s="1" t="s">
        <v>60</v>
      </c>
      <c r="Q57" s="1" t="s">
        <v>53</v>
      </c>
      <c r="R57" s="1" t="s">
        <v>54</v>
      </c>
      <c r="S57" s="1" t="s">
        <v>53</v>
      </c>
      <c r="T57" s="1" t="s">
        <v>53</v>
      </c>
      <c r="U57" s="1" t="s">
        <v>60</v>
      </c>
      <c r="V57" s="1" t="s">
        <v>51</v>
      </c>
      <c r="W57" s="1" t="s">
        <v>55</v>
      </c>
      <c r="X57" s="1" t="s">
        <v>51</v>
      </c>
      <c r="Y57" s="1" t="s">
        <v>49</v>
      </c>
      <c r="Z57" s="1" t="s">
        <v>60</v>
      </c>
      <c r="AA57" s="1" t="s">
        <v>51</v>
      </c>
      <c r="AB57" s="1" t="s">
        <v>60</v>
      </c>
      <c r="AC57" s="1" t="s">
        <v>51</v>
      </c>
      <c r="AD57" s="1" t="s">
        <v>51</v>
      </c>
      <c r="AE57" s="1" t="s">
        <v>60</v>
      </c>
      <c r="AF57" s="1" t="s">
        <v>51</v>
      </c>
      <c r="AG57" s="1" t="s">
        <v>60</v>
      </c>
      <c r="AH57" s="1" t="s">
        <v>60</v>
      </c>
      <c r="AI57" s="1" t="s">
        <v>51</v>
      </c>
      <c r="AJ57" s="1" t="s">
        <v>60</v>
      </c>
      <c r="AK57" s="1" t="s">
        <v>49</v>
      </c>
      <c r="AL57" s="1" t="s">
        <v>53</v>
      </c>
      <c r="AM57" s="1" t="s">
        <v>54</v>
      </c>
      <c r="AN57" s="1" t="s">
        <v>53</v>
      </c>
      <c r="AO57" s="1" t="s">
        <v>54</v>
      </c>
      <c r="AP57" s="1" t="s">
        <v>53</v>
      </c>
      <c r="AQ57" s="1" t="s">
        <v>54</v>
      </c>
      <c r="AR57" s="1" t="s">
        <v>56</v>
      </c>
      <c r="AS57" s="1" t="s">
        <v>61</v>
      </c>
      <c r="AT57" s="1" t="s">
        <v>61</v>
      </c>
      <c r="AU57" s="1" t="s">
        <v>57</v>
      </c>
      <c r="AV57" s="1" t="s">
        <v>64</v>
      </c>
    </row>
    <row r="58" spans="1:48" ht="37.5" customHeight="1" x14ac:dyDescent="0.2">
      <c r="A58" s="1" t="s">
        <v>59</v>
      </c>
      <c r="B58" s="1" t="s">
        <v>69</v>
      </c>
      <c r="C58" s="1" t="s">
        <v>70</v>
      </c>
      <c r="D58" s="1" t="s">
        <v>51</v>
      </c>
      <c r="E58" s="1" t="s">
        <v>51</v>
      </c>
      <c r="F58" s="1" t="s">
        <v>51</v>
      </c>
      <c r="G58" s="1" t="s">
        <v>51</v>
      </c>
      <c r="H58" s="1" t="s">
        <v>49</v>
      </c>
      <c r="I58" s="1" t="s">
        <v>51</v>
      </c>
      <c r="J58" s="1" t="s">
        <v>51</v>
      </c>
      <c r="K58" s="1" t="s">
        <v>51</v>
      </c>
      <c r="L58" s="1" t="s">
        <v>51</v>
      </c>
      <c r="M58" s="1" t="s">
        <v>51</v>
      </c>
      <c r="N58" s="1" t="s">
        <v>51</v>
      </c>
      <c r="O58" s="1" t="s">
        <v>60</v>
      </c>
      <c r="P58" s="1" t="s">
        <v>60</v>
      </c>
      <c r="Q58" s="1" t="s">
        <v>54</v>
      </c>
      <c r="R58" s="1" t="s">
        <v>53</v>
      </c>
      <c r="S58" s="1" t="s">
        <v>54</v>
      </c>
      <c r="T58" s="1" t="s">
        <v>53</v>
      </c>
      <c r="U58" s="1" t="s">
        <v>51</v>
      </c>
      <c r="V58" s="1" t="s">
        <v>60</v>
      </c>
      <c r="W58" s="1" t="s">
        <v>55</v>
      </c>
      <c r="X58" s="1" t="s">
        <v>51</v>
      </c>
      <c r="Y58" s="1" t="s">
        <v>51</v>
      </c>
      <c r="Z58" s="1" t="s">
        <v>51</v>
      </c>
      <c r="AA58" s="1" t="s">
        <v>51</v>
      </c>
      <c r="AB58" s="1" t="s">
        <v>51</v>
      </c>
      <c r="AC58" s="1" t="s">
        <v>51</v>
      </c>
      <c r="AD58" s="1" t="s">
        <v>51</v>
      </c>
      <c r="AE58" s="1" t="s">
        <v>60</v>
      </c>
      <c r="AF58" s="1" t="s">
        <v>60</v>
      </c>
      <c r="AG58" s="1" t="s">
        <v>60</v>
      </c>
      <c r="AH58" s="1" t="s">
        <v>60</v>
      </c>
      <c r="AI58" s="1" t="s">
        <v>49</v>
      </c>
      <c r="AJ58" s="1" t="s">
        <v>60</v>
      </c>
      <c r="AK58" s="1" t="s">
        <v>60</v>
      </c>
      <c r="AL58" s="1" t="s">
        <v>54</v>
      </c>
      <c r="AM58" s="1" t="s">
        <v>53</v>
      </c>
      <c r="AN58" s="1" t="s">
        <v>54</v>
      </c>
      <c r="AO58" s="1" t="s">
        <v>53</v>
      </c>
      <c r="AP58" s="1" t="s">
        <v>54</v>
      </c>
      <c r="AQ58" s="1" t="s">
        <v>53</v>
      </c>
      <c r="AR58" s="1" t="s">
        <v>61</v>
      </c>
      <c r="AS58" s="1" t="s">
        <v>62</v>
      </c>
      <c r="AT58" s="1" t="s">
        <v>57</v>
      </c>
      <c r="AU58" s="1" t="s">
        <v>61</v>
      </c>
      <c r="AV58" s="1" t="s">
        <v>63</v>
      </c>
    </row>
    <row r="59" spans="1:48" ht="37.5" customHeight="1" x14ac:dyDescent="0.2">
      <c r="A59" s="1" t="s">
        <v>48</v>
      </c>
      <c r="B59" s="1" t="s">
        <v>69</v>
      </c>
      <c r="C59" s="1" t="s">
        <v>70</v>
      </c>
      <c r="Q59" s="1" t="s">
        <v>53</v>
      </c>
      <c r="R59" s="1" t="s">
        <v>53</v>
      </c>
      <c r="S59" s="1" t="s">
        <v>53</v>
      </c>
      <c r="T59" s="1" t="s">
        <v>53</v>
      </c>
      <c r="AL59" s="1" t="s">
        <v>53</v>
      </c>
      <c r="AM59" s="1" t="s">
        <v>53</v>
      </c>
      <c r="AN59" s="1" t="s">
        <v>53</v>
      </c>
      <c r="AO59" s="1" t="s">
        <v>53</v>
      </c>
      <c r="AP59" s="1" t="s">
        <v>53</v>
      </c>
      <c r="AQ59" s="1" t="s">
        <v>53</v>
      </c>
    </row>
    <row r="60" spans="1:48" ht="37.5" customHeight="1" x14ac:dyDescent="0.2">
      <c r="A60" s="1" t="s">
        <v>48</v>
      </c>
      <c r="B60" s="1" t="s">
        <v>69</v>
      </c>
      <c r="C60" s="1" t="s">
        <v>70</v>
      </c>
      <c r="D60" s="1" t="s">
        <v>67</v>
      </c>
      <c r="E60" s="1" t="s">
        <v>50</v>
      </c>
      <c r="F60" s="1" t="s">
        <v>49</v>
      </c>
      <c r="G60" s="1" t="s">
        <v>49</v>
      </c>
      <c r="H60" s="1" t="s">
        <v>51</v>
      </c>
      <c r="I60" s="1" t="s">
        <v>67</v>
      </c>
      <c r="J60" s="1" t="s">
        <v>51</v>
      </c>
      <c r="K60" s="1" t="s">
        <v>49</v>
      </c>
      <c r="L60" s="1" t="s">
        <v>49</v>
      </c>
      <c r="M60" s="1" t="s">
        <v>49</v>
      </c>
      <c r="N60" s="1" t="s">
        <v>49</v>
      </c>
      <c r="O60" s="1" t="s">
        <v>52</v>
      </c>
      <c r="P60" s="1" t="s">
        <v>49</v>
      </c>
      <c r="Q60" s="1" t="s">
        <v>53</v>
      </c>
      <c r="R60" s="1" t="s">
        <v>54</v>
      </c>
      <c r="S60" s="1" t="s">
        <v>53</v>
      </c>
      <c r="T60" s="1" t="s">
        <v>53</v>
      </c>
      <c r="U60" s="1" t="s">
        <v>49</v>
      </c>
      <c r="V60" s="1" t="s">
        <v>51</v>
      </c>
      <c r="W60" s="1" t="s">
        <v>55</v>
      </c>
      <c r="X60" s="1" t="s">
        <v>51</v>
      </c>
      <c r="Y60" s="1" t="s">
        <v>51</v>
      </c>
      <c r="Z60" s="1" t="s">
        <v>51</v>
      </c>
      <c r="AA60" s="1" t="s">
        <v>49</v>
      </c>
      <c r="AB60" s="1" t="s">
        <v>50</v>
      </c>
      <c r="AC60" s="1" t="s">
        <v>50</v>
      </c>
      <c r="AD60" s="1" t="s">
        <v>50</v>
      </c>
      <c r="AE60" s="1" t="s">
        <v>49</v>
      </c>
      <c r="AF60" s="1" t="s">
        <v>51</v>
      </c>
      <c r="AG60" s="1" t="s">
        <v>49</v>
      </c>
      <c r="AH60" s="1" t="s">
        <v>49</v>
      </c>
      <c r="AI60" s="1" t="s">
        <v>49</v>
      </c>
      <c r="AJ60" s="1" t="s">
        <v>51</v>
      </c>
      <c r="AK60" s="1" t="s">
        <v>51</v>
      </c>
      <c r="AL60" s="1" t="s">
        <v>53</v>
      </c>
      <c r="AM60" s="1" t="s">
        <v>54</v>
      </c>
      <c r="AN60" s="1" t="s">
        <v>53</v>
      </c>
      <c r="AO60" s="1" t="s">
        <v>53</v>
      </c>
      <c r="AP60" s="1" t="s">
        <v>54</v>
      </c>
      <c r="AQ60" s="1" t="s">
        <v>53</v>
      </c>
      <c r="AR60" s="1" t="s">
        <v>61</v>
      </c>
      <c r="AS60" s="1" t="s">
        <v>61</v>
      </c>
      <c r="AT60" s="1" t="s">
        <v>61</v>
      </c>
      <c r="AU60" s="1" t="s">
        <v>57</v>
      </c>
      <c r="AV60" s="1" t="s">
        <v>63</v>
      </c>
    </row>
    <row r="61" spans="1:48" ht="37.5" customHeight="1" x14ac:dyDescent="0.2">
      <c r="A61" s="1" t="s">
        <v>48</v>
      </c>
      <c r="B61" s="1" t="s">
        <v>69</v>
      </c>
      <c r="C61" s="1" t="s">
        <v>70</v>
      </c>
      <c r="D61" s="1" t="s">
        <v>55</v>
      </c>
      <c r="E61" s="1" t="s">
        <v>55</v>
      </c>
      <c r="F61" s="1" t="s">
        <v>51</v>
      </c>
      <c r="G61" s="1" t="s">
        <v>51</v>
      </c>
      <c r="H61" s="1" t="s">
        <v>51</v>
      </c>
      <c r="I61" s="1" t="s">
        <v>51</v>
      </c>
      <c r="J61" s="1" t="s">
        <v>51</v>
      </c>
      <c r="K61" s="1" t="s">
        <v>51</v>
      </c>
      <c r="L61" s="1" t="s">
        <v>52</v>
      </c>
      <c r="M61" s="1" t="s">
        <v>51</v>
      </c>
      <c r="N61" s="1" t="s">
        <v>49</v>
      </c>
      <c r="O61" s="1" t="s">
        <v>52</v>
      </c>
      <c r="P61" s="1" t="s">
        <v>52</v>
      </c>
      <c r="Q61" s="1" t="s">
        <v>53</v>
      </c>
      <c r="R61" s="1" t="s">
        <v>54</v>
      </c>
      <c r="S61" s="1" t="s">
        <v>53</v>
      </c>
      <c r="T61" s="1" t="s">
        <v>53</v>
      </c>
      <c r="U61" s="1" t="s">
        <v>51</v>
      </c>
      <c r="V61" s="1" t="s">
        <v>51</v>
      </c>
      <c r="W61" s="1" t="s">
        <v>49</v>
      </c>
      <c r="X61" s="1" t="s">
        <v>55</v>
      </c>
      <c r="Y61" s="1" t="s">
        <v>51</v>
      </c>
      <c r="Z61" s="1" t="s">
        <v>49</v>
      </c>
      <c r="AA61" s="1" t="s">
        <v>52</v>
      </c>
      <c r="AB61" s="1" t="s">
        <v>51</v>
      </c>
      <c r="AC61" s="1" t="s">
        <v>49</v>
      </c>
      <c r="AD61" s="1" t="s">
        <v>49</v>
      </c>
      <c r="AE61" s="1" t="s">
        <v>51</v>
      </c>
      <c r="AF61" s="1" t="s">
        <v>51</v>
      </c>
      <c r="AG61" s="1" t="s">
        <v>49</v>
      </c>
      <c r="AH61" s="1" t="s">
        <v>49</v>
      </c>
      <c r="AI61" s="1" t="s">
        <v>49</v>
      </c>
      <c r="AJ61" s="1" t="s">
        <v>51</v>
      </c>
      <c r="AK61" s="1" t="s">
        <v>49</v>
      </c>
      <c r="AL61" s="1" t="s">
        <v>54</v>
      </c>
      <c r="AM61" s="1" t="s">
        <v>53</v>
      </c>
      <c r="AN61" s="1" t="s">
        <v>54</v>
      </c>
      <c r="AO61" s="1" t="s">
        <v>53</v>
      </c>
      <c r="AP61" s="1" t="s">
        <v>54</v>
      </c>
      <c r="AQ61" s="1" t="s">
        <v>53</v>
      </c>
      <c r="AR61" s="1" t="s">
        <v>56</v>
      </c>
      <c r="AS61" s="1" t="s">
        <v>61</v>
      </c>
      <c r="AT61" s="1" t="s">
        <v>61</v>
      </c>
      <c r="AU61" s="1" t="s">
        <v>61</v>
      </c>
      <c r="AV61" s="1" t="s">
        <v>66</v>
      </c>
    </row>
    <row r="62" spans="1:48" ht="37.5" customHeight="1" x14ac:dyDescent="0.2">
      <c r="A62" s="1" t="s">
        <v>59</v>
      </c>
      <c r="B62" s="1" t="s">
        <v>69</v>
      </c>
      <c r="C62" s="1" t="s">
        <v>70</v>
      </c>
      <c r="D62" s="1" t="s">
        <v>51</v>
      </c>
      <c r="E62" s="1" t="s">
        <v>60</v>
      </c>
      <c r="F62" s="1" t="s">
        <v>60</v>
      </c>
      <c r="G62" s="1" t="s">
        <v>60</v>
      </c>
      <c r="H62" s="1" t="s">
        <v>60</v>
      </c>
      <c r="I62" s="1" t="s">
        <v>60</v>
      </c>
      <c r="J62" s="1" t="s">
        <v>60</v>
      </c>
      <c r="K62" s="1" t="s">
        <v>51</v>
      </c>
      <c r="L62" s="1" t="s">
        <v>51</v>
      </c>
      <c r="M62" s="1" t="s">
        <v>51</v>
      </c>
      <c r="N62" s="1" t="s">
        <v>51</v>
      </c>
      <c r="O62" s="1" t="s">
        <v>51</v>
      </c>
      <c r="P62" s="1" t="s">
        <v>51</v>
      </c>
      <c r="Q62" s="1" t="s">
        <v>53</v>
      </c>
      <c r="R62" s="1" t="s">
        <v>54</v>
      </c>
      <c r="S62" s="1" t="s">
        <v>53</v>
      </c>
      <c r="T62" s="1" t="s">
        <v>53</v>
      </c>
      <c r="U62" s="1" t="s">
        <v>51</v>
      </c>
      <c r="V62" s="1" t="s">
        <v>51</v>
      </c>
      <c r="W62" s="1" t="s">
        <v>55</v>
      </c>
      <c r="X62" s="1" t="s">
        <v>49</v>
      </c>
      <c r="Y62" s="1" t="s">
        <v>67</v>
      </c>
      <c r="Z62" s="1" t="s">
        <v>50</v>
      </c>
      <c r="AA62" s="1" t="s">
        <v>49</v>
      </c>
      <c r="AB62" s="1" t="s">
        <v>49</v>
      </c>
      <c r="AC62" s="1" t="s">
        <v>49</v>
      </c>
      <c r="AD62" s="1" t="s">
        <v>50</v>
      </c>
      <c r="AE62" s="1" t="s">
        <v>50</v>
      </c>
      <c r="AF62" s="1" t="s">
        <v>51</v>
      </c>
      <c r="AG62" s="1" t="s">
        <v>49</v>
      </c>
      <c r="AH62" s="1" t="s">
        <v>51</v>
      </c>
      <c r="AI62" s="1" t="s">
        <v>60</v>
      </c>
      <c r="AJ62" s="1" t="s">
        <v>49</v>
      </c>
      <c r="AK62" s="1" t="s">
        <v>49</v>
      </c>
      <c r="AL62" s="1" t="s">
        <v>54</v>
      </c>
      <c r="AM62" s="1" t="s">
        <v>53</v>
      </c>
      <c r="AN62" s="1" t="s">
        <v>53</v>
      </c>
      <c r="AO62" s="1" t="s">
        <v>54</v>
      </c>
      <c r="AP62" s="1" t="s">
        <v>54</v>
      </c>
      <c r="AQ62" s="1" t="s">
        <v>53</v>
      </c>
      <c r="AR62" s="1" t="s">
        <v>61</v>
      </c>
      <c r="AS62" s="1" t="s">
        <v>61</v>
      </c>
      <c r="AT62" s="1" t="s">
        <v>61</v>
      </c>
      <c r="AU62" s="1" t="s">
        <v>61</v>
      </c>
      <c r="AV62" s="1" t="s">
        <v>63</v>
      </c>
    </row>
    <row r="63" spans="1:48" ht="37.5" customHeight="1" x14ac:dyDescent="0.2">
      <c r="A63" s="1" t="s">
        <v>59</v>
      </c>
      <c r="B63" s="1" t="s">
        <v>69</v>
      </c>
      <c r="C63" s="1" t="s">
        <v>70</v>
      </c>
      <c r="D63" s="1" t="s">
        <v>60</v>
      </c>
      <c r="E63" s="1" t="s">
        <v>60</v>
      </c>
      <c r="F63" s="1" t="s">
        <v>60</v>
      </c>
      <c r="G63" s="1" t="s">
        <v>60</v>
      </c>
      <c r="H63" s="1" t="s">
        <v>60</v>
      </c>
      <c r="I63" s="1" t="s">
        <v>60</v>
      </c>
      <c r="J63" s="1" t="s">
        <v>60</v>
      </c>
      <c r="K63" s="1" t="s">
        <v>60</v>
      </c>
      <c r="L63" s="1" t="s">
        <v>60</v>
      </c>
      <c r="M63" s="1" t="s">
        <v>60</v>
      </c>
      <c r="N63" s="1" t="s">
        <v>60</v>
      </c>
      <c r="O63" s="1" t="s">
        <v>60</v>
      </c>
      <c r="P63" s="1" t="s">
        <v>60</v>
      </c>
      <c r="Q63" s="1" t="s">
        <v>53</v>
      </c>
      <c r="R63" s="1" t="s">
        <v>53</v>
      </c>
      <c r="S63" s="1" t="s">
        <v>54</v>
      </c>
      <c r="T63" s="1" t="s">
        <v>53</v>
      </c>
      <c r="U63" s="1" t="s">
        <v>60</v>
      </c>
      <c r="V63" s="1" t="s">
        <v>60</v>
      </c>
      <c r="W63" s="1" t="s">
        <v>60</v>
      </c>
      <c r="X63" s="1" t="s">
        <v>60</v>
      </c>
      <c r="Y63" s="1" t="s">
        <v>60</v>
      </c>
      <c r="Z63" s="1" t="s">
        <v>60</v>
      </c>
      <c r="AA63" s="1" t="s">
        <v>60</v>
      </c>
      <c r="AB63" s="1" t="s">
        <v>60</v>
      </c>
      <c r="AC63" s="1" t="s">
        <v>60</v>
      </c>
      <c r="AD63" s="1" t="s">
        <v>60</v>
      </c>
      <c r="AE63" s="1" t="s">
        <v>60</v>
      </c>
      <c r="AF63" s="1" t="s">
        <v>60</v>
      </c>
      <c r="AG63" s="1" t="s">
        <v>60</v>
      </c>
      <c r="AH63" s="1" t="s">
        <v>60</v>
      </c>
      <c r="AI63" s="1" t="s">
        <v>60</v>
      </c>
      <c r="AJ63" s="1" t="s">
        <v>60</v>
      </c>
      <c r="AK63" s="1" t="s">
        <v>60</v>
      </c>
      <c r="AL63" s="1" t="s">
        <v>54</v>
      </c>
      <c r="AM63" s="1" t="s">
        <v>53</v>
      </c>
      <c r="AN63" s="1" t="s">
        <v>53</v>
      </c>
      <c r="AO63" s="1" t="s">
        <v>53</v>
      </c>
      <c r="AP63" s="1" t="s">
        <v>53</v>
      </c>
      <c r="AQ63" s="1" t="s">
        <v>53</v>
      </c>
      <c r="AR63" s="1" t="s">
        <v>57</v>
      </c>
      <c r="AS63" s="1" t="s">
        <v>62</v>
      </c>
      <c r="AT63" s="1" t="s">
        <v>57</v>
      </c>
      <c r="AU63" s="1" t="s">
        <v>62</v>
      </c>
      <c r="AV63" s="1" t="s">
        <v>63</v>
      </c>
    </row>
    <row r="64" spans="1:48" ht="37.5" customHeight="1" x14ac:dyDescent="0.2">
      <c r="A64" s="1" t="s">
        <v>48</v>
      </c>
      <c r="B64" s="1" t="s">
        <v>69</v>
      </c>
      <c r="C64" s="1" t="s">
        <v>70</v>
      </c>
      <c r="D64" s="1" t="s">
        <v>51</v>
      </c>
      <c r="E64" s="1" t="s">
        <v>51</v>
      </c>
      <c r="F64" s="1" t="s">
        <v>51</v>
      </c>
      <c r="G64" s="1" t="s">
        <v>51</v>
      </c>
      <c r="H64" s="1" t="s">
        <v>49</v>
      </c>
      <c r="I64" s="1" t="s">
        <v>51</v>
      </c>
      <c r="J64" s="1" t="s">
        <v>49</v>
      </c>
      <c r="K64" s="1" t="s">
        <v>60</v>
      </c>
      <c r="L64" s="1" t="s">
        <v>52</v>
      </c>
      <c r="M64" s="1" t="s">
        <v>52</v>
      </c>
      <c r="N64" s="1" t="s">
        <v>49</v>
      </c>
      <c r="O64" s="1" t="s">
        <v>52</v>
      </c>
      <c r="P64" s="1" t="s">
        <v>51</v>
      </c>
      <c r="Q64" s="1" t="s">
        <v>53</v>
      </c>
      <c r="R64" s="1" t="s">
        <v>54</v>
      </c>
      <c r="S64" s="1" t="s">
        <v>53</v>
      </c>
      <c r="T64" s="1" t="s">
        <v>53</v>
      </c>
      <c r="U64" s="1" t="s">
        <v>60</v>
      </c>
      <c r="V64" s="1" t="s">
        <v>60</v>
      </c>
      <c r="W64" s="1" t="s">
        <v>55</v>
      </c>
      <c r="X64" s="1" t="s">
        <v>60</v>
      </c>
      <c r="Y64" s="1" t="s">
        <v>49</v>
      </c>
      <c r="Z64" s="1" t="s">
        <v>51</v>
      </c>
      <c r="AA64" s="1" t="s">
        <v>49</v>
      </c>
      <c r="AB64" s="1" t="s">
        <v>51</v>
      </c>
      <c r="AC64" s="1" t="s">
        <v>51</v>
      </c>
      <c r="AD64" s="1" t="s">
        <v>60</v>
      </c>
      <c r="AE64" s="1" t="s">
        <v>51</v>
      </c>
      <c r="AF64" s="1" t="s">
        <v>51</v>
      </c>
      <c r="AG64" s="1" t="s">
        <v>51</v>
      </c>
      <c r="AH64" s="1" t="s">
        <v>51</v>
      </c>
      <c r="AI64" s="1" t="s">
        <v>51</v>
      </c>
      <c r="AJ64" s="1" t="s">
        <v>60</v>
      </c>
      <c r="AK64" s="1" t="s">
        <v>51</v>
      </c>
      <c r="AL64" s="1" t="s">
        <v>53</v>
      </c>
      <c r="AM64" s="1" t="s">
        <v>53</v>
      </c>
      <c r="AN64" s="1" t="s">
        <v>53</v>
      </c>
      <c r="AO64" s="1" t="s">
        <v>54</v>
      </c>
      <c r="AP64" s="1" t="s">
        <v>54</v>
      </c>
      <c r="AQ64" s="1" t="s">
        <v>53</v>
      </c>
      <c r="AR64" s="1" t="s">
        <v>65</v>
      </c>
      <c r="AS64" s="1" t="s">
        <v>61</v>
      </c>
      <c r="AT64" s="1" t="s">
        <v>61</v>
      </c>
      <c r="AU64" s="1" t="s">
        <v>57</v>
      </c>
      <c r="AV64" s="1" t="s">
        <v>68</v>
      </c>
    </row>
    <row r="65" spans="1:48" ht="37.5" customHeight="1" x14ac:dyDescent="0.2">
      <c r="A65" s="1" t="s">
        <v>59</v>
      </c>
      <c r="B65" s="1" t="s">
        <v>69</v>
      </c>
      <c r="C65" s="1" t="s">
        <v>70</v>
      </c>
      <c r="D65" s="1" t="s">
        <v>55</v>
      </c>
      <c r="E65" s="1" t="s">
        <v>49</v>
      </c>
      <c r="F65" s="1" t="s">
        <v>60</v>
      </c>
      <c r="G65" s="1" t="s">
        <v>60</v>
      </c>
      <c r="H65" s="1" t="s">
        <v>51</v>
      </c>
      <c r="I65" s="1" t="s">
        <v>60</v>
      </c>
      <c r="J65" s="1" t="s">
        <v>51</v>
      </c>
      <c r="K65" s="1" t="s">
        <v>50</v>
      </c>
      <c r="L65" s="1" t="s">
        <v>51</v>
      </c>
      <c r="M65" s="1" t="s">
        <v>51</v>
      </c>
      <c r="N65" s="1" t="s">
        <v>51</v>
      </c>
      <c r="O65" s="1" t="s">
        <v>51</v>
      </c>
      <c r="P65" s="1" t="s">
        <v>51</v>
      </c>
      <c r="Q65" s="1" t="s">
        <v>54</v>
      </c>
      <c r="R65" s="1" t="s">
        <v>54</v>
      </c>
      <c r="S65" s="1" t="s">
        <v>53</v>
      </c>
      <c r="T65" s="1" t="s">
        <v>53</v>
      </c>
      <c r="U65" s="1" t="s">
        <v>51</v>
      </c>
      <c r="V65" s="1" t="s">
        <v>49</v>
      </c>
      <c r="W65" s="1" t="s">
        <v>55</v>
      </c>
      <c r="X65" s="1" t="s">
        <v>51</v>
      </c>
      <c r="Y65" s="1" t="s">
        <v>51</v>
      </c>
      <c r="Z65" s="1" t="s">
        <v>50</v>
      </c>
      <c r="AA65" s="1" t="s">
        <v>50</v>
      </c>
      <c r="AB65" s="1" t="s">
        <v>51</v>
      </c>
      <c r="AC65" s="1" t="s">
        <v>51</v>
      </c>
      <c r="AD65" s="1" t="s">
        <v>51</v>
      </c>
      <c r="AE65" s="1" t="s">
        <v>51</v>
      </c>
      <c r="AF65" s="1" t="s">
        <v>51</v>
      </c>
      <c r="AG65" s="1" t="s">
        <v>60</v>
      </c>
      <c r="AH65" s="1" t="s">
        <v>60</v>
      </c>
      <c r="AI65" s="1" t="s">
        <v>51</v>
      </c>
      <c r="AJ65" s="1" t="s">
        <v>51</v>
      </c>
      <c r="AK65" s="1" t="s">
        <v>49</v>
      </c>
      <c r="AL65" s="1" t="s">
        <v>54</v>
      </c>
      <c r="AM65" s="1" t="s">
        <v>53</v>
      </c>
      <c r="AN65" s="1" t="s">
        <v>53</v>
      </c>
      <c r="AO65" s="1" t="s">
        <v>53</v>
      </c>
      <c r="AP65" s="1" t="s">
        <v>53</v>
      </c>
      <c r="AQ65" s="1" t="s">
        <v>53</v>
      </c>
      <c r="AR65" s="1" t="s">
        <v>57</v>
      </c>
      <c r="AS65" s="1" t="s">
        <v>57</v>
      </c>
      <c r="AT65" s="1" t="s">
        <v>57</v>
      </c>
      <c r="AU65" s="1" t="s">
        <v>57</v>
      </c>
      <c r="AV65" s="1" t="s">
        <v>63</v>
      </c>
    </row>
    <row r="66" spans="1:48" ht="37.5" customHeight="1" x14ac:dyDescent="0.2">
      <c r="A66" s="1" t="s">
        <v>59</v>
      </c>
      <c r="B66" s="1" t="s">
        <v>69</v>
      </c>
      <c r="C66" s="1" t="s">
        <v>70</v>
      </c>
      <c r="D66" s="1" t="s">
        <v>60</v>
      </c>
      <c r="E66" s="1" t="s">
        <v>60</v>
      </c>
      <c r="F66" s="1" t="s">
        <v>49</v>
      </c>
      <c r="G66" s="1" t="s">
        <v>60</v>
      </c>
      <c r="H66" s="1" t="s">
        <v>60</v>
      </c>
      <c r="I66" s="1" t="s">
        <v>51</v>
      </c>
      <c r="J66" s="1" t="s">
        <v>51</v>
      </c>
      <c r="K66" s="1" t="s">
        <v>51</v>
      </c>
      <c r="L66" s="1" t="s">
        <v>51</v>
      </c>
      <c r="M66" s="1" t="s">
        <v>51</v>
      </c>
      <c r="N66" s="1" t="s">
        <v>51</v>
      </c>
      <c r="O66" s="1" t="s">
        <v>51</v>
      </c>
      <c r="P66" s="1" t="s">
        <v>51</v>
      </c>
      <c r="Q66" s="1" t="s">
        <v>54</v>
      </c>
      <c r="R66" s="1" t="s">
        <v>53</v>
      </c>
      <c r="S66" s="1" t="s">
        <v>53</v>
      </c>
      <c r="T66" s="1" t="s">
        <v>53</v>
      </c>
      <c r="U66" s="1" t="s">
        <v>60</v>
      </c>
      <c r="V66" s="1" t="s">
        <v>51</v>
      </c>
      <c r="W66" s="1" t="s">
        <v>55</v>
      </c>
      <c r="X66" s="1" t="s">
        <v>51</v>
      </c>
      <c r="Y66" s="1" t="s">
        <v>51</v>
      </c>
      <c r="Z66" s="1" t="s">
        <v>51</v>
      </c>
      <c r="AA66" s="1" t="s">
        <v>49</v>
      </c>
      <c r="AB66" s="1" t="s">
        <v>51</v>
      </c>
      <c r="AC66" s="1" t="s">
        <v>49</v>
      </c>
      <c r="AD66" s="1" t="s">
        <v>51</v>
      </c>
      <c r="AE66" s="1" t="s">
        <v>51</v>
      </c>
      <c r="AF66" s="1" t="s">
        <v>60</v>
      </c>
      <c r="AG66" s="1" t="s">
        <v>60</v>
      </c>
      <c r="AH66" s="1" t="s">
        <v>51</v>
      </c>
      <c r="AI66" s="1" t="s">
        <v>60</v>
      </c>
      <c r="AJ66" s="1" t="s">
        <v>51</v>
      </c>
      <c r="AK66" s="1" t="s">
        <v>60</v>
      </c>
      <c r="AL66" s="1" t="s">
        <v>53</v>
      </c>
      <c r="AM66" s="1" t="s">
        <v>53</v>
      </c>
      <c r="AN66" s="1" t="s">
        <v>54</v>
      </c>
      <c r="AO66" s="1" t="s">
        <v>54</v>
      </c>
      <c r="AP66" s="1" t="s">
        <v>54</v>
      </c>
      <c r="AQ66" s="1" t="s">
        <v>53</v>
      </c>
      <c r="AR66" s="1" t="s">
        <v>61</v>
      </c>
      <c r="AS66" s="1" t="s">
        <v>56</v>
      </c>
      <c r="AT66" s="1" t="s">
        <v>61</v>
      </c>
      <c r="AU66" s="1" t="s">
        <v>61</v>
      </c>
      <c r="AV66" s="1" t="s">
        <v>64</v>
      </c>
    </row>
    <row r="67" spans="1:48" ht="37.5" customHeight="1" x14ac:dyDescent="0.2">
      <c r="A67" s="1" t="s">
        <v>48</v>
      </c>
      <c r="B67" s="1" t="s">
        <v>69</v>
      </c>
      <c r="C67" s="1" t="s">
        <v>70</v>
      </c>
      <c r="D67" s="1" t="s">
        <v>55</v>
      </c>
      <c r="E67" s="1" t="s">
        <v>55</v>
      </c>
      <c r="F67" s="1" t="s">
        <v>55</v>
      </c>
      <c r="G67" s="1" t="s">
        <v>55</v>
      </c>
      <c r="H67" s="1" t="s">
        <v>55</v>
      </c>
      <c r="I67" s="1" t="s">
        <v>55</v>
      </c>
      <c r="J67" s="1" t="s">
        <v>67</v>
      </c>
      <c r="K67" s="1" t="s">
        <v>55</v>
      </c>
      <c r="L67" s="1" t="s">
        <v>60</v>
      </c>
      <c r="M67" s="1" t="s">
        <v>60</v>
      </c>
      <c r="N67" s="1" t="s">
        <v>51</v>
      </c>
      <c r="O67" s="1" t="s">
        <v>60</v>
      </c>
      <c r="P67" s="1" t="s">
        <v>51</v>
      </c>
      <c r="Q67" s="1" t="s">
        <v>53</v>
      </c>
      <c r="R67" s="1" t="s">
        <v>53</v>
      </c>
      <c r="S67" s="1" t="s">
        <v>53</v>
      </c>
      <c r="T67" s="1" t="s">
        <v>54</v>
      </c>
      <c r="U67" s="1" t="s">
        <v>49</v>
      </c>
      <c r="V67" s="1" t="s">
        <v>49</v>
      </c>
      <c r="W67" s="1" t="s">
        <v>55</v>
      </c>
      <c r="X67" s="1" t="s">
        <v>55</v>
      </c>
      <c r="Y67" s="1" t="s">
        <v>55</v>
      </c>
      <c r="Z67" s="1" t="s">
        <v>49</v>
      </c>
      <c r="AA67" s="1" t="s">
        <v>49</v>
      </c>
      <c r="AB67" s="1" t="s">
        <v>50</v>
      </c>
      <c r="AC67" s="1" t="s">
        <v>50</v>
      </c>
      <c r="AD67" s="1" t="s">
        <v>51</v>
      </c>
      <c r="AE67" s="1" t="s">
        <v>49</v>
      </c>
      <c r="AF67" s="1" t="s">
        <v>49</v>
      </c>
      <c r="AG67" s="1" t="s">
        <v>51</v>
      </c>
      <c r="AH67" s="1" t="s">
        <v>51</v>
      </c>
      <c r="AI67" s="1" t="s">
        <v>51</v>
      </c>
      <c r="AJ67" s="1" t="s">
        <v>51</v>
      </c>
      <c r="AK67" s="1" t="s">
        <v>51</v>
      </c>
      <c r="AL67" s="1" t="s">
        <v>54</v>
      </c>
      <c r="AM67" s="1" t="s">
        <v>53</v>
      </c>
      <c r="AN67" s="1" t="s">
        <v>53</v>
      </c>
      <c r="AO67" s="1" t="s">
        <v>53</v>
      </c>
      <c r="AP67" s="1" t="s">
        <v>53</v>
      </c>
      <c r="AQ67" s="1" t="s">
        <v>53</v>
      </c>
      <c r="AR67" s="1" t="s">
        <v>61</v>
      </c>
      <c r="AS67" s="1" t="s">
        <v>56</v>
      </c>
      <c r="AT67" s="1" t="s">
        <v>57</v>
      </c>
      <c r="AU67" s="1" t="s">
        <v>57</v>
      </c>
      <c r="AV67" s="1" t="s">
        <v>58</v>
      </c>
    </row>
    <row r="68" spans="1:48" ht="37.5" customHeight="1" x14ac:dyDescent="0.2">
      <c r="A68" s="1" t="s">
        <v>48</v>
      </c>
      <c r="B68" s="1" t="s">
        <v>69</v>
      </c>
      <c r="C68" s="1" t="s">
        <v>70</v>
      </c>
      <c r="Q68" s="1" t="s">
        <v>53</v>
      </c>
      <c r="R68" s="1" t="s">
        <v>53</v>
      </c>
      <c r="S68" s="1" t="s">
        <v>53</v>
      </c>
      <c r="T68" s="1" t="s">
        <v>53</v>
      </c>
      <c r="AL68" s="1" t="s">
        <v>53</v>
      </c>
      <c r="AM68" s="1" t="s">
        <v>53</v>
      </c>
      <c r="AN68" s="1" t="s">
        <v>53</v>
      </c>
      <c r="AO68" s="1" t="s">
        <v>53</v>
      </c>
      <c r="AP68" s="1" t="s">
        <v>53</v>
      </c>
      <c r="AQ68" s="1" t="s">
        <v>53</v>
      </c>
    </row>
    <row r="69" spans="1:48" ht="37.5" customHeight="1" x14ac:dyDescent="0.2">
      <c r="A69" s="1" t="s">
        <v>48</v>
      </c>
      <c r="B69" s="1" t="s">
        <v>69</v>
      </c>
      <c r="C69" s="1" t="s">
        <v>70</v>
      </c>
      <c r="D69" s="1" t="s">
        <v>50</v>
      </c>
      <c r="E69" s="1" t="s">
        <v>50</v>
      </c>
      <c r="F69" s="1" t="s">
        <v>50</v>
      </c>
      <c r="G69" s="1" t="s">
        <v>50</v>
      </c>
      <c r="H69" s="1" t="s">
        <v>67</v>
      </c>
      <c r="I69" s="1" t="s">
        <v>49</v>
      </c>
      <c r="J69" s="1" t="s">
        <v>49</v>
      </c>
      <c r="K69" s="1" t="s">
        <v>51</v>
      </c>
      <c r="L69" s="1" t="s">
        <v>51</v>
      </c>
      <c r="M69" s="1" t="s">
        <v>51</v>
      </c>
      <c r="N69" s="1" t="s">
        <v>51</v>
      </c>
      <c r="O69" s="1" t="s">
        <v>51</v>
      </c>
      <c r="P69" s="1" t="s">
        <v>51</v>
      </c>
      <c r="Q69" s="1" t="s">
        <v>53</v>
      </c>
      <c r="R69" s="1" t="s">
        <v>54</v>
      </c>
      <c r="S69" s="1" t="s">
        <v>53</v>
      </c>
      <c r="T69" s="1" t="s">
        <v>53</v>
      </c>
      <c r="U69" s="1" t="s">
        <v>51</v>
      </c>
      <c r="V69" s="1" t="s">
        <v>49</v>
      </c>
      <c r="W69" s="1" t="s">
        <v>55</v>
      </c>
      <c r="X69" s="1" t="s">
        <v>51</v>
      </c>
      <c r="Y69" s="1" t="s">
        <v>51</v>
      </c>
      <c r="Z69" s="1" t="s">
        <v>49</v>
      </c>
      <c r="AA69" s="1" t="s">
        <v>49</v>
      </c>
      <c r="AB69" s="1" t="s">
        <v>51</v>
      </c>
      <c r="AC69" s="1" t="s">
        <v>51</v>
      </c>
      <c r="AD69" s="1" t="s">
        <v>51</v>
      </c>
      <c r="AE69" s="1" t="s">
        <v>49</v>
      </c>
      <c r="AF69" s="1" t="s">
        <v>49</v>
      </c>
      <c r="AG69" s="1" t="s">
        <v>50</v>
      </c>
      <c r="AH69" s="1" t="s">
        <v>49</v>
      </c>
      <c r="AI69" s="1" t="s">
        <v>49</v>
      </c>
      <c r="AJ69" s="1" t="s">
        <v>67</v>
      </c>
      <c r="AK69" s="1" t="s">
        <v>49</v>
      </c>
      <c r="AL69" s="1" t="s">
        <v>53</v>
      </c>
      <c r="AM69" s="1" t="s">
        <v>54</v>
      </c>
      <c r="AN69" s="1" t="s">
        <v>53</v>
      </c>
      <c r="AO69" s="1" t="s">
        <v>54</v>
      </c>
      <c r="AP69" s="1" t="s">
        <v>53</v>
      </c>
      <c r="AQ69" s="1" t="s">
        <v>54</v>
      </c>
      <c r="AR69" s="1" t="s">
        <v>65</v>
      </c>
      <c r="AS69" s="1" t="s">
        <v>57</v>
      </c>
      <c r="AT69" s="1" t="s">
        <v>65</v>
      </c>
      <c r="AU69" s="1" t="s">
        <v>57</v>
      </c>
      <c r="AV69" s="1" t="s">
        <v>68</v>
      </c>
    </row>
    <row r="70" spans="1:48" ht="37.5" customHeight="1" x14ac:dyDescent="0.2">
      <c r="A70" s="1" t="s">
        <v>59</v>
      </c>
      <c r="B70" s="1" t="s">
        <v>69</v>
      </c>
      <c r="C70" s="1" t="s">
        <v>70</v>
      </c>
      <c r="D70" s="1" t="s">
        <v>60</v>
      </c>
      <c r="E70" s="1" t="s">
        <v>60</v>
      </c>
      <c r="F70" s="1" t="s">
        <v>60</v>
      </c>
      <c r="G70" s="1" t="s">
        <v>60</v>
      </c>
      <c r="H70" s="1" t="s">
        <v>60</v>
      </c>
      <c r="I70" s="1" t="s">
        <v>60</v>
      </c>
      <c r="J70" s="1" t="s">
        <v>60</v>
      </c>
      <c r="K70" s="1" t="s">
        <v>60</v>
      </c>
      <c r="L70" s="1" t="s">
        <v>52</v>
      </c>
      <c r="M70" s="1" t="s">
        <v>60</v>
      </c>
      <c r="N70" s="1" t="s">
        <v>60</v>
      </c>
      <c r="O70" s="1" t="s">
        <v>52</v>
      </c>
      <c r="P70" s="1" t="s">
        <v>60</v>
      </c>
      <c r="Q70" s="1" t="s">
        <v>53</v>
      </c>
      <c r="R70" s="1" t="s">
        <v>53</v>
      </c>
      <c r="S70" s="1" t="s">
        <v>53</v>
      </c>
      <c r="T70" s="1" t="s">
        <v>54</v>
      </c>
      <c r="U70" s="1" t="s">
        <v>51</v>
      </c>
      <c r="V70" s="1" t="s">
        <v>51</v>
      </c>
      <c r="W70" s="1" t="s">
        <v>55</v>
      </c>
      <c r="X70" s="1" t="s">
        <v>49</v>
      </c>
      <c r="Y70" s="1" t="s">
        <v>49</v>
      </c>
      <c r="Z70" s="1" t="s">
        <v>50</v>
      </c>
      <c r="AA70" s="1" t="s">
        <v>67</v>
      </c>
      <c r="AB70" s="1" t="s">
        <v>60</v>
      </c>
      <c r="AC70" s="1" t="s">
        <v>51</v>
      </c>
      <c r="AD70" s="1" t="s">
        <v>51</v>
      </c>
      <c r="AE70" s="1" t="s">
        <v>51</v>
      </c>
      <c r="AF70" s="1" t="s">
        <v>51</v>
      </c>
      <c r="AG70" s="1" t="s">
        <v>51</v>
      </c>
      <c r="AH70" s="1" t="s">
        <v>60</v>
      </c>
      <c r="AI70" s="1" t="s">
        <v>51</v>
      </c>
      <c r="AJ70" s="1" t="s">
        <v>60</v>
      </c>
      <c r="AK70" s="1" t="s">
        <v>51</v>
      </c>
      <c r="AL70" s="1" t="s">
        <v>53</v>
      </c>
      <c r="AM70" s="1" t="s">
        <v>54</v>
      </c>
      <c r="AN70" s="1" t="s">
        <v>54</v>
      </c>
      <c r="AO70" s="1" t="s">
        <v>53</v>
      </c>
      <c r="AP70" s="1" t="s">
        <v>54</v>
      </c>
      <c r="AQ70" s="1" t="s">
        <v>53</v>
      </c>
      <c r="AR70" s="1" t="s">
        <v>61</v>
      </c>
      <c r="AS70" s="1" t="s">
        <v>65</v>
      </c>
      <c r="AT70" s="1" t="s">
        <v>57</v>
      </c>
      <c r="AU70" s="1" t="s">
        <v>56</v>
      </c>
      <c r="AV70" s="1" t="s">
        <v>63</v>
      </c>
    </row>
    <row r="71" spans="1:48" ht="37.5" customHeight="1" x14ac:dyDescent="0.2">
      <c r="A71" s="1" t="s">
        <v>48</v>
      </c>
      <c r="B71" s="1" t="s">
        <v>69</v>
      </c>
      <c r="C71" s="1" t="s">
        <v>70</v>
      </c>
      <c r="D71" s="1" t="s">
        <v>60</v>
      </c>
      <c r="E71" s="1" t="s">
        <v>60</v>
      </c>
      <c r="F71" s="1" t="s">
        <v>60</v>
      </c>
      <c r="G71" s="1" t="s">
        <v>60</v>
      </c>
      <c r="H71" s="1" t="s">
        <v>60</v>
      </c>
      <c r="I71" s="1" t="s">
        <v>51</v>
      </c>
      <c r="J71" s="1" t="s">
        <v>51</v>
      </c>
      <c r="K71" s="1" t="s">
        <v>60</v>
      </c>
      <c r="L71" s="1" t="s">
        <v>52</v>
      </c>
      <c r="M71" s="1" t="s">
        <v>60</v>
      </c>
      <c r="N71" s="1" t="s">
        <v>60</v>
      </c>
      <c r="O71" s="1" t="s">
        <v>60</v>
      </c>
      <c r="P71" s="1" t="s">
        <v>60</v>
      </c>
      <c r="Q71" s="1" t="s">
        <v>53</v>
      </c>
      <c r="R71" s="1" t="s">
        <v>53</v>
      </c>
      <c r="S71" s="1" t="s">
        <v>54</v>
      </c>
      <c r="T71" s="1" t="s">
        <v>53</v>
      </c>
      <c r="U71" s="1" t="s">
        <v>49</v>
      </c>
      <c r="V71" s="1" t="s">
        <v>49</v>
      </c>
      <c r="W71" s="1" t="s">
        <v>55</v>
      </c>
      <c r="X71" s="1" t="s">
        <v>49</v>
      </c>
      <c r="Y71" s="1" t="s">
        <v>51</v>
      </c>
      <c r="Z71" s="1" t="s">
        <v>51</v>
      </c>
      <c r="AA71" s="1" t="s">
        <v>49</v>
      </c>
      <c r="AB71" s="1" t="s">
        <v>60</v>
      </c>
      <c r="AC71" s="1" t="s">
        <v>51</v>
      </c>
      <c r="AD71" s="1" t="s">
        <v>60</v>
      </c>
      <c r="AE71" s="1" t="s">
        <v>60</v>
      </c>
      <c r="AF71" s="1" t="s">
        <v>60</v>
      </c>
      <c r="AG71" s="1" t="s">
        <v>60</v>
      </c>
      <c r="AH71" s="1" t="s">
        <v>51</v>
      </c>
      <c r="AI71" s="1" t="s">
        <v>51</v>
      </c>
      <c r="AJ71" s="1" t="s">
        <v>60</v>
      </c>
      <c r="AK71" s="1" t="s">
        <v>51</v>
      </c>
      <c r="AL71" s="1" t="s">
        <v>53</v>
      </c>
      <c r="AM71" s="1" t="s">
        <v>53</v>
      </c>
      <c r="AN71" s="1" t="s">
        <v>53</v>
      </c>
      <c r="AO71" s="1" t="s">
        <v>54</v>
      </c>
      <c r="AP71" s="1" t="s">
        <v>53</v>
      </c>
      <c r="AQ71" s="1" t="s">
        <v>53</v>
      </c>
      <c r="AR71" s="1" t="s">
        <v>56</v>
      </c>
      <c r="AS71" s="1" t="s">
        <v>61</v>
      </c>
      <c r="AT71" s="1" t="s">
        <v>61</v>
      </c>
      <c r="AU71" s="1" t="s">
        <v>61</v>
      </c>
      <c r="AV71" s="1" t="s">
        <v>63</v>
      </c>
    </row>
    <row r="72" spans="1:48" ht="37.5" customHeight="1" x14ac:dyDescent="0.2">
      <c r="A72" s="1" t="s">
        <v>59</v>
      </c>
      <c r="B72" s="1" t="s">
        <v>69</v>
      </c>
      <c r="C72" s="1" t="s">
        <v>70</v>
      </c>
      <c r="D72" s="1" t="s">
        <v>60</v>
      </c>
      <c r="E72" s="1" t="s">
        <v>51</v>
      </c>
      <c r="F72" s="1" t="s">
        <v>60</v>
      </c>
      <c r="G72" s="1" t="s">
        <v>60</v>
      </c>
      <c r="H72" s="1" t="s">
        <v>51</v>
      </c>
      <c r="I72" s="1" t="s">
        <v>60</v>
      </c>
      <c r="J72" s="1" t="s">
        <v>51</v>
      </c>
      <c r="K72" s="1" t="s">
        <v>60</v>
      </c>
      <c r="L72" s="1" t="s">
        <v>52</v>
      </c>
      <c r="M72" s="1" t="s">
        <v>60</v>
      </c>
      <c r="N72" s="1" t="s">
        <v>60</v>
      </c>
      <c r="O72" s="1" t="s">
        <v>60</v>
      </c>
      <c r="P72" s="1" t="s">
        <v>60</v>
      </c>
      <c r="Q72" s="1" t="s">
        <v>53</v>
      </c>
      <c r="R72" s="1" t="s">
        <v>53</v>
      </c>
      <c r="S72" s="1" t="s">
        <v>54</v>
      </c>
      <c r="T72" s="1" t="s">
        <v>53</v>
      </c>
      <c r="U72" s="1" t="s">
        <v>60</v>
      </c>
      <c r="V72" s="1" t="s">
        <v>60</v>
      </c>
      <c r="W72" s="1" t="s">
        <v>55</v>
      </c>
      <c r="X72" s="1" t="s">
        <v>60</v>
      </c>
      <c r="Y72" s="1" t="s">
        <v>60</v>
      </c>
      <c r="Z72" s="1" t="s">
        <v>49</v>
      </c>
      <c r="AA72" s="1" t="s">
        <v>49</v>
      </c>
      <c r="AB72" s="1" t="s">
        <v>51</v>
      </c>
      <c r="AC72" s="1" t="s">
        <v>51</v>
      </c>
      <c r="AD72" s="1" t="s">
        <v>49</v>
      </c>
      <c r="AE72" s="1" t="s">
        <v>49</v>
      </c>
      <c r="AF72" s="1" t="s">
        <v>60</v>
      </c>
      <c r="AG72" s="1" t="s">
        <v>51</v>
      </c>
      <c r="AH72" s="1" t="s">
        <v>51</v>
      </c>
      <c r="AI72" s="1" t="s">
        <v>60</v>
      </c>
      <c r="AJ72" s="1" t="s">
        <v>60</v>
      </c>
      <c r="AK72" s="1" t="s">
        <v>60</v>
      </c>
      <c r="AL72" s="1" t="s">
        <v>54</v>
      </c>
      <c r="AM72" s="1" t="s">
        <v>53</v>
      </c>
      <c r="AN72" s="1" t="s">
        <v>53</v>
      </c>
      <c r="AO72" s="1" t="s">
        <v>53</v>
      </c>
      <c r="AP72" s="1" t="s">
        <v>54</v>
      </c>
      <c r="AQ72" s="1" t="s">
        <v>53</v>
      </c>
      <c r="AR72" s="1" t="s">
        <v>56</v>
      </c>
      <c r="AS72" s="1" t="s">
        <v>62</v>
      </c>
      <c r="AT72" s="1" t="s">
        <v>57</v>
      </c>
      <c r="AU72" s="1" t="s">
        <v>57</v>
      </c>
      <c r="AV72" s="1" t="s">
        <v>66</v>
      </c>
    </row>
    <row r="73" spans="1:48" ht="37.5" customHeight="1" x14ac:dyDescent="0.2">
      <c r="A73" s="1" t="s">
        <v>48</v>
      </c>
      <c r="B73" s="1" t="s">
        <v>69</v>
      </c>
      <c r="C73" s="1" t="s">
        <v>70</v>
      </c>
      <c r="D73" s="1" t="s">
        <v>49</v>
      </c>
      <c r="E73" s="1" t="s">
        <v>51</v>
      </c>
      <c r="F73" s="1" t="s">
        <v>51</v>
      </c>
      <c r="G73" s="1" t="s">
        <v>51</v>
      </c>
      <c r="H73" s="1" t="s">
        <v>51</v>
      </c>
      <c r="I73" s="1" t="s">
        <v>51</v>
      </c>
      <c r="J73" s="1" t="s">
        <v>51</v>
      </c>
      <c r="K73" s="1" t="s">
        <v>51</v>
      </c>
      <c r="L73" s="1" t="s">
        <v>51</v>
      </c>
      <c r="M73" s="1" t="s">
        <v>50</v>
      </c>
      <c r="N73" s="1" t="s">
        <v>50</v>
      </c>
      <c r="O73" s="1" t="s">
        <v>50</v>
      </c>
      <c r="P73" s="1" t="s">
        <v>49</v>
      </c>
      <c r="Q73" s="1" t="s">
        <v>53</v>
      </c>
      <c r="R73" s="1" t="s">
        <v>54</v>
      </c>
      <c r="S73" s="1" t="s">
        <v>53</v>
      </c>
      <c r="T73" s="1" t="s">
        <v>53</v>
      </c>
      <c r="U73" s="1" t="s">
        <v>51</v>
      </c>
      <c r="V73" s="1" t="s">
        <v>51</v>
      </c>
      <c r="W73" s="1" t="s">
        <v>55</v>
      </c>
      <c r="X73" s="1" t="s">
        <v>49</v>
      </c>
      <c r="Y73" s="1" t="s">
        <v>55</v>
      </c>
      <c r="Z73" s="1" t="s">
        <v>49</v>
      </c>
      <c r="AA73" s="1" t="s">
        <v>50</v>
      </c>
      <c r="AB73" s="1" t="s">
        <v>51</v>
      </c>
      <c r="AC73" s="1" t="s">
        <v>51</v>
      </c>
      <c r="AD73" s="1" t="s">
        <v>51</v>
      </c>
      <c r="AE73" s="1" t="s">
        <v>51</v>
      </c>
      <c r="AF73" s="1" t="s">
        <v>51</v>
      </c>
      <c r="AG73" s="1" t="s">
        <v>51</v>
      </c>
      <c r="AH73" s="1" t="s">
        <v>51</v>
      </c>
      <c r="AI73" s="1" t="s">
        <v>51</v>
      </c>
      <c r="AJ73" s="1" t="s">
        <v>51</v>
      </c>
      <c r="AK73" s="1" t="s">
        <v>51</v>
      </c>
      <c r="AL73" s="1" t="s">
        <v>53</v>
      </c>
      <c r="AM73" s="1" t="s">
        <v>53</v>
      </c>
      <c r="AN73" s="1" t="s">
        <v>53</v>
      </c>
      <c r="AO73" s="1" t="s">
        <v>54</v>
      </c>
      <c r="AP73" s="1" t="s">
        <v>53</v>
      </c>
      <c r="AQ73" s="1" t="s">
        <v>54</v>
      </c>
      <c r="AR73" s="1" t="s">
        <v>56</v>
      </c>
      <c r="AS73" s="1" t="s">
        <v>57</v>
      </c>
      <c r="AT73" s="1" t="s">
        <v>61</v>
      </c>
      <c r="AU73" s="1" t="s">
        <v>57</v>
      </c>
      <c r="AV73" s="1" t="s">
        <v>64</v>
      </c>
    </row>
    <row r="74" spans="1:48" ht="37.5" customHeight="1" x14ac:dyDescent="0.2">
      <c r="A74" s="1" t="s">
        <v>59</v>
      </c>
      <c r="B74" s="1" t="s">
        <v>69</v>
      </c>
      <c r="C74" s="1" t="s">
        <v>70</v>
      </c>
      <c r="D74" s="1" t="s">
        <v>51</v>
      </c>
      <c r="E74" s="1" t="s">
        <v>51</v>
      </c>
      <c r="F74" s="1" t="s">
        <v>51</v>
      </c>
      <c r="G74" s="1" t="s">
        <v>60</v>
      </c>
      <c r="H74" s="1" t="s">
        <v>60</v>
      </c>
      <c r="I74" s="1" t="s">
        <v>51</v>
      </c>
      <c r="J74" s="1" t="s">
        <v>60</v>
      </c>
      <c r="K74" s="1" t="s">
        <v>51</v>
      </c>
      <c r="L74" s="1" t="s">
        <v>51</v>
      </c>
      <c r="M74" s="1" t="s">
        <v>60</v>
      </c>
      <c r="N74" s="1" t="s">
        <v>60</v>
      </c>
      <c r="O74" s="1" t="s">
        <v>52</v>
      </c>
      <c r="P74" s="1" t="s">
        <v>60</v>
      </c>
      <c r="Q74" s="1" t="s">
        <v>54</v>
      </c>
      <c r="R74" s="1" t="s">
        <v>54</v>
      </c>
      <c r="S74" s="1" t="s">
        <v>53</v>
      </c>
      <c r="T74" s="1" t="s">
        <v>53</v>
      </c>
      <c r="U74" s="1" t="s">
        <v>51</v>
      </c>
      <c r="V74" s="1" t="s">
        <v>51</v>
      </c>
      <c r="W74" s="1" t="s">
        <v>55</v>
      </c>
      <c r="X74" s="1" t="s">
        <v>51</v>
      </c>
      <c r="Y74" s="1" t="s">
        <v>51</v>
      </c>
      <c r="Z74" s="1" t="s">
        <v>51</v>
      </c>
      <c r="AA74" s="1" t="s">
        <v>51</v>
      </c>
      <c r="AB74" s="1" t="s">
        <v>51</v>
      </c>
      <c r="AC74" s="1" t="s">
        <v>60</v>
      </c>
      <c r="AD74" s="1" t="s">
        <v>60</v>
      </c>
      <c r="AE74" s="1" t="s">
        <v>60</v>
      </c>
      <c r="AF74" s="1" t="s">
        <v>60</v>
      </c>
      <c r="AG74" s="1" t="s">
        <v>60</v>
      </c>
      <c r="AH74" s="1" t="s">
        <v>60</v>
      </c>
      <c r="AI74" s="1" t="s">
        <v>60</v>
      </c>
      <c r="AJ74" s="1" t="s">
        <v>60</v>
      </c>
      <c r="AK74" s="1" t="s">
        <v>60</v>
      </c>
      <c r="AL74" s="1" t="s">
        <v>54</v>
      </c>
      <c r="AM74" s="1" t="s">
        <v>53</v>
      </c>
      <c r="AN74" s="1" t="s">
        <v>54</v>
      </c>
      <c r="AO74" s="1" t="s">
        <v>53</v>
      </c>
      <c r="AP74" s="1" t="s">
        <v>53</v>
      </c>
      <c r="AQ74" s="1" t="s">
        <v>53</v>
      </c>
      <c r="AR74" s="1" t="s">
        <v>61</v>
      </c>
      <c r="AS74" s="1" t="s">
        <v>61</v>
      </c>
      <c r="AT74" s="1" t="s">
        <v>61</v>
      </c>
      <c r="AU74" s="1" t="s">
        <v>61</v>
      </c>
      <c r="AV74" s="1" t="s">
        <v>58</v>
      </c>
    </row>
    <row r="75" spans="1:48" ht="37.5" customHeight="1" x14ac:dyDescent="0.2">
      <c r="A75" s="1" t="s">
        <v>59</v>
      </c>
      <c r="B75" s="1" t="s">
        <v>69</v>
      </c>
      <c r="C75" s="1" t="s">
        <v>70</v>
      </c>
      <c r="D75" s="1" t="s">
        <v>55</v>
      </c>
      <c r="E75" s="1" t="s">
        <v>51</v>
      </c>
      <c r="F75" s="1" t="s">
        <v>51</v>
      </c>
      <c r="G75" s="1" t="s">
        <v>51</v>
      </c>
      <c r="H75" s="1" t="s">
        <v>51</v>
      </c>
      <c r="I75" s="1" t="s">
        <v>51</v>
      </c>
      <c r="J75" s="1" t="s">
        <v>51</v>
      </c>
      <c r="K75" s="1" t="s">
        <v>51</v>
      </c>
      <c r="L75" s="1" t="s">
        <v>51</v>
      </c>
      <c r="M75" s="1" t="s">
        <v>51</v>
      </c>
      <c r="N75" s="1" t="s">
        <v>51</v>
      </c>
      <c r="O75" s="1" t="s">
        <v>51</v>
      </c>
      <c r="P75" s="1" t="s">
        <v>51</v>
      </c>
      <c r="Q75" s="1" t="s">
        <v>53</v>
      </c>
      <c r="R75" s="1" t="s">
        <v>53</v>
      </c>
      <c r="S75" s="1" t="s">
        <v>54</v>
      </c>
      <c r="T75" s="1" t="s">
        <v>53</v>
      </c>
      <c r="U75" s="1" t="s">
        <v>51</v>
      </c>
      <c r="V75" s="1" t="s">
        <v>51</v>
      </c>
      <c r="W75" s="1" t="s">
        <v>55</v>
      </c>
      <c r="X75" s="1" t="s">
        <v>51</v>
      </c>
      <c r="Y75" s="1" t="s">
        <v>51</v>
      </c>
      <c r="Z75" s="1" t="s">
        <v>50</v>
      </c>
      <c r="AA75" s="1" t="s">
        <v>50</v>
      </c>
      <c r="AB75" s="1" t="s">
        <v>51</v>
      </c>
      <c r="AC75" s="1" t="s">
        <v>51</v>
      </c>
      <c r="AD75" s="1" t="s">
        <v>51</v>
      </c>
      <c r="AE75" s="1" t="s">
        <v>51</v>
      </c>
      <c r="AF75" s="1" t="s">
        <v>51</v>
      </c>
      <c r="AG75" s="1" t="s">
        <v>51</v>
      </c>
      <c r="AH75" s="1" t="s">
        <v>51</v>
      </c>
      <c r="AI75" s="1" t="s">
        <v>49</v>
      </c>
      <c r="AJ75" s="1" t="s">
        <v>51</v>
      </c>
      <c r="AK75" s="1" t="s">
        <v>60</v>
      </c>
      <c r="AL75" s="1" t="s">
        <v>53</v>
      </c>
      <c r="AM75" s="1" t="s">
        <v>54</v>
      </c>
      <c r="AN75" s="1" t="s">
        <v>54</v>
      </c>
      <c r="AO75" s="1" t="s">
        <v>53</v>
      </c>
      <c r="AP75" s="1" t="s">
        <v>54</v>
      </c>
      <c r="AQ75" s="1" t="s">
        <v>53</v>
      </c>
      <c r="AR75" s="1" t="s">
        <v>61</v>
      </c>
      <c r="AS75" s="1" t="s">
        <v>61</v>
      </c>
      <c r="AT75" s="1" t="s">
        <v>57</v>
      </c>
      <c r="AU75" s="1" t="s">
        <v>56</v>
      </c>
      <c r="AV75" s="1" t="s">
        <v>63</v>
      </c>
    </row>
    <row r="76" spans="1:48" ht="37.5" customHeight="1" x14ac:dyDescent="0.2">
      <c r="A76" s="1" t="s">
        <v>48</v>
      </c>
      <c r="B76" s="1" t="s">
        <v>69</v>
      </c>
      <c r="C76" s="1" t="s">
        <v>70</v>
      </c>
      <c r="D76" s="1" t="s">
        <v>51</v>
      </c>
      <c r="E76" s="1" t="s">
        <v>49</v>
      </c>
      <c r="F76" s="1" t="s">
        <v>60</v>
      </c>
      <c r="G76" s="1" t="s">
        <v>51</v>
      </c>
      <c r="H76" s="1" t="s">
        <v>51</v>
      </c>
      <c r="I76" s="1" t="s">
        <v>49</v>
      </c>
      <c r="J76" s="1" t="s">
        <v>51</v>
      </c>
      <c r="K76" s="1" t="s">
        <v>51</v>
      </c>
      <c r="L76" s="1" t="s">
        <v>51</v>
      </c>
      <c r="M76" s="1" t="s">
        <v>51</v>
      </c>
      <c r="N76" s="1" t="s">
        <v>51</v>
      </c>
      <c r="O76" s="1" t="s">
        <v>51</v>
      </c>
      <c r="P76" s="1" t="s">
        <v>51</v>
      </c>
      <c r="Q76" s="1" t="s">
        <v>53</v>
      </c>
      <c r="R76" s="1" t="s">
        <v>54</v>
      </c>
      <c r="S76" s="1" t="s">
        <v>53</v>
      </c>
      <c r="T76" s="1" t="s">
        <v>53</v>
      </c>
      <c r="U76" s="1" t="s">
        <v>51</v>
      </c>
      <c r="V76" s="1" t="s">
        <v>60</v>
      </c>
      <c r="W76" s="1" t="s">
        <v>55</v>
      </c>
      <c r="X76" s="1" t="s">
        <v>49</v>
      </c>
      <c r="Y76" s="1" t="s">
        <v>60</v>
      </c>
      <c r="Z76" s="1" t="s">
        <v>49</v>
      </c>
      <c r="AA76" s="1" t="s">
        <v>49</v>
      </c>
      <c r="AB76" s="1" t="s">
        <v>51</v>
      </c>
      <c r="AC76" s="1" t="s">
        <v>51</v>
      </c>
      <c r="AD76" s="1" t="s">
        <v>51</v>
      </c>
      <c r="AE76" s="1" t="s">
        <v>51</v>
      </c>
      <c r="AF76" s="1" t="s">
        <v>51</v>
      </c>
      <c r="AG76" s="1" t="s">
        <v>51</v>
      </c>
      <c r="AH76" s="1" t="s">
        <v>51</v>
      </c>
      <c r="AI76" s="1" t="s">
        <v>49</v>
      </c>
      <c r="AJ76" s="1" t="s">
        <v>60</v>
      </c>
      <c r="AK76" s="1" t="s">
        <v>51</v>
      </c>
      <c r="AL76" s="1" t="s">
        <v>53</v>
      </c>
      <c r="AM76" s="1" t="s">
        <v>53</v>
      </c>
      <c r="AN76" s="1" t="s">
        <v>53</v>
      </c>
      <c r="AO76" s="1" t="s">
        <v>54</v>
      </c>
      <c r="AP76" s="1" t="s">
        <v>53</v>
      </c>
      <c r="AQ76" s="1" t="s">
        <v>54</v>
      </c>
      <c r="AR76" s="1" t="s">
        <v>56</v>
      </c>
      <c r="AS76" s="1" t="s">
        <v>57</v>
      </c>
      <c r="AT76" s="1" t="s">
        <v>61</v>
      </c>
      <c r="AU76" s="1" t="s">
        <v>61</v>
      </c>
      <c r="AV76" s="1" t="s">
        <v>64</v>
      </c>
    </row>
    <row r="77" spans="1:48" ht="37.5" customHeight="1" x14ac:dyDescent="0.2">
      <c r="A77" s="1" t="s">
        <v>59</v>
      </c>
      <c r="B77" s="1" t="s">
        <v>69</v>
      </c>
      <c r="C77" s="1" t="s">
        <v>70</v>
      </c>
      <c r="D77" s="1" t="s">
        <v>51</v>
      </c>
      <c r="E77" s="1" t="s">
        <v>49</v>
      </c>
      <c r="F77" s="1" t="s">
        <v>51</v>
      </c>
      <c r="G77" s="1" t="s">
        <v>51</v>
      </c>
      <c r="H77" s="1" t="s">
        <v>49</v>
      </c>
      <c r="I77" s="1" t="s">
        <v>51</v>
      </c>
      <c r="J77" s="1" t="s">
        <v>49</v>
      </c>
      <c r="K77" s="1" t="s">
        <v>51</v>
      </c>
      <c r="L77" s="1" t="s">
        <v>51</v>
      </c>
      <c r="M77" s="1" t="s">
        <v>60</v>
      </c>
      <c r="N77" s="1" t="s">
        <v>51</v>
      </c>
      <c r="O77" s="1" t="s">
        <v>52</v>
      </c>
      <c r="P77" s="1" t="s">
        <v>49</v>
      </c>
      <c r="Q77" s="1" t="s">
        <v>53</v>
      </c>
      <c r="R77" s="1" t="s">
        <v>54</v>
      </c>
      <c r="S77" s="1" t="s">
        <v>53</v>
      </c>
      <c r="T77" s="1" t="s">
        <v>53</v>
      </c>
      <c r="U77" s="1" t="s">
        <v>49</v>
      </c>
      <c r="V77" s="1" t="s">
        <v>51</v>
      </c>
      <c r="W77" s="1" t="s">
        <v>55</v>
      </c>
      <c r="X77" s="1" t="s">
        <v>49</v>
      </c>
      <c r="Y77" s="1" t="s">
        <v>51</v>
      </c>
      <c r="Z77" s="1" t="s">
        <v>51</v>
      </c>
      <c r="AA77" s="1" t="s">
        <v>51</v>
      </c>
      <c r="AB77" s="1" t="s">
        <v>49</v>
      </c>
      <c r="AC77" s="1" t="s">
        <v>67</v>
      </c>
      <c r="AD77" s="1" t="s">
        <v>49</v>
      </c>
      <c r="AE77" s="1" t="s">
        <v>50</v>
      </c>
      <c r="AF77" s="1" t="s">
        <v>49</v>
      </c>
      <c r="AG77" s="1" t="s">
        <v>51</v>
      </c>
      <c r="AH77" s="1" t="s">
        <v>51</v>
      </c>
      <c r="AI77" s="1" t="s">
        <v>51</v>
      </c>
      <c r="AJ77" s="1" t="s">
        <v>60</v>
      </c>
      <c r="AK77" s="1" t="s">
        <v>49</v>
      </c>
      <c r="AL77" s="1" t="s">
        <v>54</v>
      </c>
      <c r="AM77" s="1" t="s">
        <v>53</v>
      </c>
      <c r="AN77" s="1" t="s">
        <v>53</v>
      </c>
      <c r="AO77" s="1" t="s">
        <v>54</v>
      </c>
      <c r="AP77" s="1" t="s">
        <v>54</v>
      </c>
      <c r="AQ77" s="1" t="s">
        <v>53</v>
      </c>
      <c r="AR77" s="1" t="s">
        <v>56</v>
      </c>
      <c r="AS77" s="1" t="s">
        <v>57</v>
      </c>
      <c r="AT77" s="1" t="s">
        <v>61</v>
      </c>
      <c r="AU77" s="1" t="s">
        <v>61</v>
      </c>
      <c r="AV77" s="1" t="s">
        <v>68</v>
      </c>
    </row>
    <row r="78" spans="1:48" ht="37.5" customHeight="1" x14ac:dyDescent="0.2">
      <c r="A78" s="1" t="s">
        <v>59</v>
      </c>
      <c r="B78" s="1" t="s">
        <v>69</v>
      </c>
      <c r="C78" s="1" t="s">
        <v>70</v>
      </c>
      <c r="D78" s="1" t="s">
        <v>55</v>
      </c>
      <c r="E78" s="1" t="s">
        <v>51</v>
      </c>
      <c r="F78" s="1" t="s">
        <v>51</v>
      </c>
      <c r="G78" s="1" t="s">
        <v>51</v>
      </c>
      <c r="H78" s="1" t="s">
        <v>51</v>
      </c>
      <c r="I78" s="1" t="s">
        <v>51</v>
      </c>
      <c r="J78" s="1" t="s">
        <v>51</v>
      </c>
      <c r="K78" s="1" t="s">
        <v>51</v>
      </c>
      <c r="L78" s="1" t="s">
        <v>51</v>
      </c>
      <c r="M78" s="1" t="s">
        <v>51</v>
      </c>
      <c r="N78" s="1" t="s">
        <v>51</v>
      </c>
      <c r="O78" s="1" t="s">
        <v>51</v>
      </c>
      <c r="P78" s="1" t="s">
        <v>51</v>
      </c>
      <c r="Q78" s="1" t="s">
        <v>53</v>
      </c>
      <c r="R78" s="1" t="s">
        <v>53</v>
      </c>
      <c r="S78" s="1" t="s">
        <v>54</v>
      </c>
      <c r="T78" s="1" t="s">
        <v>53</v>
      </c>
      <c r="U78" s="1" t="s">
        <v>60</v>
      </c>
      <c r="V78" s="1" t="s">
        <v>51</v>
      </c>
      <c r="W78" s="1" t="s">
        <v>55</v>
      </c>
      <c r="X78" s="1" t="s">
        <v>51</v>
      </c>
      <c r="Y78" s="1" t="s">
        <v>51</v>
      </c>
      <c r="Z78" s="1" t="s">
        <v>49</v>
      </c>
      <c r="AA78" s="1" t="s">
        <v>49</v>
      </c>
      <c r="AB78" s="1" t="s">
        <v>49</v>
      </c>
      <c r="AC78" s="1" t="s">
        <v>67</v>
      </c>
      <c r="AD78" s="1" t="s">
        <v>51</v>
      </c>
      <c r="AE78" s="1" t="s">
        <v>51</v>
      </c>
      <c r="AF78" s="1" t="s">
        <v>51</v>
      </c>
      <c r="AG78" s="1" t="s">
        <v>49</v>
      </c>
      <c r="AH78" s="1" t="s">
        <v>49</v>
      </c>
      <c r="AI78" s="1" t="s">
        <v>51</v>
      </c>
      <c r="AJ78" s="1" t="s">
        <v>51</v>
      </c>
      <c r="AK78" s="1" t="s">
        <v>51</v>
      </c>
      <c r="AL78" s="1" t="s">
        <v>54</v>
      </c>
      <c r="AM78" s="1" t="s">
        <v>53</v>
      </c>
      <c r="AN78" s="1" t="s">
        <v>54</v>
      </c>
      <c r="AO78" s="1" t="s">
        <v>53</v>
      </c>
      <c r="AP78" s="1" t="s">
        <v>54</v>
      </c>
      <c r="AQ78" s="1" t="s">
        <v>53</v>
      </c>
      <c r="AR78" s="1" t="s">
        <v>61</v>
      </c>
      <c r="AS78" s="1" t="s">
        <v>65</v>
      </c>
      <c r="AT78" s="1" t="s">
        <v>61</v>
      </c>
      <c r="AU78" s="1" t="s">
        <v>61</v>
      </c>
      <c r="AV78" s="1" t="s">
        <v>63</v>
      </c>
    </row>
    <row r="79" spans="1:48" ht="37.5" customHeight="1" x14ac:dyDescent="0.2">
      <c r="A79" s="1" t="s">
        <v>48</v>
      </c>
      <c r="B79" s="1" t="s">
        <v>69</v>
      </c>
      <c r="C79" s="1" t="s">
        <v>70</v>
      </c>
      <c r="D79" s="1" t="s">
        <v>51</v>
      </c>
      <c r="E79" s="1" t="s">
        <v>51</v>
      </c>
      <c r="F79" s="1" t="s">
        <v>55</v>
      </c>
      <c r="G79" s="1" t="s">
        <v>51</v>
      </c>
      <c r="H79" s="1" t="s">
        <v>51</v>
      </c>
      <c r="I79" s="1" t="s">
        <v>51</v>
      </c>
      <c r="J79" s="1" t="s">
        <v>51</v>
      </c>
      <c r="K79" s="1" t="s">
        <v>51</v>
      </c>
      <c r="L79" s="1" t="s">
        <v>51</v>
      </c>
      <c r="M79" s="1" t="s">
        <v>51</v>
      </c>
      <c r="N79" s="1" t="s">
        <v>51</v>
      </c>
      <c r="O79" s="1" t="s">
        <v>51</v>
      </c>
      <c r="P79" s="1" t="s">
        <v>51</v>
      </c>
      <c r="Q79" s="1" t="s">
        <v>53</v>
      </c>
      <c r="R79" s="1" t="s">
        <v>53</v>
      </c>
      <c r="S79" s="1" t="s">
        <v>54</v>
      </c>
      <c r="T79" s="1" t="s">
        <v>53</v>
      </c>
      <c r="U79" s="1" t="s">
        <v>60</v>
      </c>
      <c r="V79" s="1" t="s">
        <v>51</v>
      </c>
      <c r="W79" s="1" t="s">
        <v>60</v>
      </c>
      <c r="X79" s="1" t="s">
        <v>55</v>
      </c>
      <c r="Y79" s="1" t="s">
        <v>51</v>
      </c>
      <c r="Z79" s="1" t="s">
        <v>51</v>
      </c>
      <c r="AA79" s="1" t="s">
        <v>51</v>
      </c>
      <c r="AB79" s="1" t="s">
        <v>51</v>
      </c>
      <c r="AC79" s="1" t="s">
        <v>51</v>
      </c>
      <c r="AD79" s="1" t="s">
        <v>60</v>
      </c>
      <c r="AE79" s="1" t="s">
        <v>51</v>
      </c>
      <c r="AF79" s="1" t="s">
        <v>51</v>
      </c>
      <c r="AG79" s="1" t="s">
        <v>51</v>
      </c>
      <c r="AH79" s="1" t="s">
        <v>51</v>
      </c>
      <c r="AI79" s="1" t="s">
        <v>51</v>
      </c>
      <c r="AJ79" s="1" t="s">
        <v>51</v>
      </c>
      <c r="AK79" s="1" t="s">
        <v>51</v>
      </c>
      <c r="AL79" s="1" t="s">
        <v>53</v>
      </c>
      <c r="AM79" s="1" t="s">
        <v>54</v>
      </c>
      <c r="AN79" s="1" t="s">
        <v>53</v>
      </c>
      <c r="AO79" s="1" t="s">
        <v>54</v>
      </c>
      <c r="AP79" s="1" t="s">
        <v>53</v>
      </c>
      <c r="AQ79" s="1" t="s">
        <v>54</v>
      </c>
      <c r="AR79" s="1" t="s">
        <v>56</v>
      </c>
      <c r="AS79" s="1" t="s">
        <v>57</v>
      </c>
      <c r="AT79" s="1" t="s">
        <v>61</v>
      </c>
      <c r="AU79" s="1" t="s">
        <v>57</v>
      </c>
      <c r="AV79" s="1" t="s">
        <v>64</v>
      </c>
    </row>
    <row r="80" spans="1:48" ht="37.5" customHeight="1" x14ac:dyDescent="0.2">
      <c r="A80" s="1" t="s">
        <v>59</v>
      </c>
      <c r="B80" s="1" t="s">
        <v>69</v>
      </c>
      <c r="C80" s="1" t="s">
        <v>70</v>
      </c>
      <c r="D80" s="1" t="s">
        <v>51</v>
      </c>
      <c r="E80" s="1" t="s">
        <v>51</v>
      </c>
      <c r="F80" s="1" t="s">
        <v>51</v>
      </c>
      <c r="G80" s="1" t="s">
        <v>51</v>
      </c>
      <c r="H80" s="1" t="s">
        <v>51</v>
      </c>
      <c r="I80" s="1" t="s">
        <v>51</v>
      </c>
      <c r="J80" s="1" t="s">
        <v>51</v>
      </c>
      <c r="K80" s="1" t="s">
        <v>51</v>
      </c>
      <c r="L80" s="1" t="s">
        <v>51</v>
      </c>
      <c r="M80" s="1" t="s">
        <v>51</v>
      </c>
      <c r="N80" s="1" t="s">
        <v>51</v>
      </c>
      <c r="O80" s="1" t="s">
        <v>51</v>
      </c>
      <c r="P80" s="1" t="s">
        <v>51</v>
      </c>
      <c r="Q80" s="1" t="s">
        <v>53</v>
      </c>
      <c r="R80" s="1" t="s">
        <v>53</v>
      </c>
      <c r="S80" s="1" t="s">
        <v>54</v>
      </c>
      <c r="T80" s="1" t="s">
        <v>53</v>
      </c>
      <c r="U80" s="1" t="s">
        <v>51</v>
      </c>
      <c r="V80" s="1" t="s">
        <v>51</v>
      </c>
      <c r="W80" s="1" t="s">
        <v>55</v>
      </c>
      <c r="X80" s="1" t="s">
        <v>51</v>
      </c>
      <c r="Y80" s="1" t="s">
        <v>55</v>
      </c>
      <c r="Z80" s="1" t="s">
        <v>67</v>
      </c>
      <c r="AA80" s="1" t="s">
        <v>67</v>
      </c>
      <c r="AB80" s="1" t="s">
        <v>51</v>
      </c>
      <c r="AC80" s="1" t="s">
        <v>67</v>
      </c>
      <c r="AD80" s="1" t="s">
        <v>49</v>
      </c>
      <c r="AE80" s="1" t="s">
        <v>51</v>
      </c>
      <c r="AF80" s="1" t="s">
        <v>51</v>
      </c>
      <c r="AG80" s="1" t="s">
        <v>51</v>
      </c>
      <c r="AH80" s="1" t="s">
        <v>51</v>
      </c>
      <c r="AI80" s="1" t="s">
        <v>51</v>
      </c>
      <c r="AJ80" s="1" t="s">
        <v>51</v>
      </c>
      <c r="AK80" s="1" t="s">
        <v>51</v>
      </c>
      <c r="AL80" s="1" t="s">
        <v>54</v>
      </c>
      <c r="AM80" s="1" t="s">
        <v>53</v>
      </c>
      <c r="AN80" s="1" t="s">
        <v>54</v>
      </c>
      <c r="AO80" s="1" t="s">
        <v>53</v>
      </c>
      <c r="AP80" s="1" t="s">
        <v>54</v>
      </c>
      <c r="AQ80" s="1" t="s">
        <v>53</v>
      </c>
      <c r="AR80" s="1" t="s">
        <v>61</v>
      </c>
      <c r="AS80" s="1" t="s">
        <v>62</v>
      </c>
      <c r="AT80" s="1" t="s">
        <v>57</v>
      </c>
      <c r="AU80" s="1" t="s">
        <v>61</v>
      </c>
      <c r="AV80" s="1" t="s">
        <v>63</v>
      </c>
    </row>
    <row r="81" spans="1:48" ht="37.5" customHeight="1" x14ac:dyDescent="0.2">
      <c r="A81" s="1" t="s">
        <v>48</v>
      </c>
      <c r="B81" s="1" t="s">
        <v>69</v>
      </c>
      <c r="C81" s="1" t="s">
        <v>70</v>
      </c>
      <c r="D81" s="1" t="s">
        <v>50</v>
      </c>
      <c r="E81" s="1" t="s">
        <v>49</v>
      </c>
      <c r="F81" s="1" t="s">
        <v>51</v>
      </c>
      <c r="G81" s="1" t="s">
        <v>49</v>
      </c>
      <c r="H81" s="1" t="s">
        <v>49</v>
      </c>
      <c r="I81" s="1" t="s">
        <v>51</v>
      </c>
      <c r="J81" s="1" t="s">
        <v>60</v>
      </c>
      <c r="K81" s="1" t="s">
        <v>51</v>
      </c>
      <c r="L81" s="1" t="s">
        <v>51</v>
      </c>
      <c r="M81" s="1" t="s">
        <v>51</v>
      </c>
      <c r="N81" s="1" t="s">
        <v>51</v>
      </c>
      <c r="O81" s="1" t="s">
        <v>55</v>
      </c>
      <c r="P81" s="1" t="s">
        <v>51</v>
      </c>
      <c r="Q81" s="1" t="s">
        <v>53</v>
      </c>
      <c r="R81" s="1" t="s">
        <v>53</v>
      </c>
      <c r="S81" s="1" t="s">
        <v>54</v>
      </c>
      <c r="T81" s="1" t="s">
        <v>53</v>
      </c>
      <c r="U81" s="1" t="s">
        <v>60</v>
      </c>
      <c r="V81" s="1" t="s">
        <v>60</v>
      </c>
      <c r="W81" s="1" t="s">
        <v>55</v>
      </c>
      <c r="X81" s="1" t="s">
        <v>60</v>
      </c>
      <c r="Y81" s="1" t="s">
        <v>60</v>
      </c>
      <c r="Z81" s="1" t="s">
        <v>60</v>
      </c>
      <c r="AA81" s="1" t="s">
        <v>60</v>
      </c>
      <c r="AB81" s="1" t="s">
        <v>51</v>
      </c>
      <c r="AC81" s="1" t="s">
        <v>51</v>
      </c>
      <c r="AD81" s="1" t="s">
        <v>51</v>
      </c>
      <c r="AE81" s="1" t="s">
        <v>60</v>
      </c>
      <c r="AF81" s="1" t="s">
        <v>51</v>
      </c>
      <c r="AG81" s="1" t="s">
        <v>60</v>
      </c>
      <c r="AH81" s="1" t="s">
        <v>51</v>
      </c>
      <c r="AI81" s="1" t="s">
        <v>51</v>
      </c>
      <c r="AJ81" s="1" t="s">
        <v>60</v>
      </c>
      <c r="AK81" s="1" t="s">
        <v>60</v>
      </c>
      <c r="AL81" s="1" t="s">
        <v>53</v>
      </c>
      <c r="AM81" s="1" t="s">
        <v>53</v>
      </c>
      <c r="AN81" s="1" t="s">
        <v>53</v>
      </c>
      <c r="AO81" s="1" t="s">
        <v>54</v>
      </c>
      <c r="AP81" s="1" t="s">
        <v>53</v>
      </c>
      <c r="AQ81" s="1" t="s">
        <v>53</v>
      </c>
      <c r="AR81" s="1" t="s">
        <v>56</v>
      </c>
      <c r="AS81" s="1" t="s">
        <v>61</v>
      </c>
      <c r="AT81" s="1" t="s">
        <v>56</v>
      </c>
      <c r="AU81" s="1" t="s">
        <v>61</v>
      </c>
      <c r="AV81" s="1" t="s">
        <v>58</v>
      </c>
    </row>
    <row r="82" spans="1:48" ht="37.5" customHeight="1" x14ac:dyDescent="0.2">
      <c r="A82" s="1" t="s">
        <v>48</v>
      </c>
      <c r="B82" s="1" t="s">
        <v>69</v>
      </c>
      <c r="C82" s="1" t="s">
        <v>70</v>
      </c>
      <c r="D82" s="1" t="s">
        <v>51</v>
      </c>
      <c r="E82" s="1" t="s">
        <v>49</v>
      </c>
      <c r="F82" s="1" t="s">
        <v>51</v>
      </c>
      <c r="G82" s="1" t="s">
        <v>51</v>
      </c>
      <c r="H82" s="1" t="s">
        <v>51</v>
      </c>
      <c r="I82" s="1" t="s">
        <v>51</v>
      </c>
      <c r="J82" s="1" t="s">
        <v>49</v>
      </c>
      <c r="K82" s="1" t="s">
        <v>51</v>
      </c>
      <c r="L82" s="1" t="s">
        <v>49</v>
      </c>
      <c r="M82" s="1" t="s">
        <v>51</v>
      </c>
      <c r="N82" s="1" t="s">
        <v>49</v>
      </c>
      <c r="O82" s="1" t="s">
        <v>49</v>
      </c>
      <c r="P82" s="1" t="s">
        <v>50</v>
      </c>
      <c r="Q82" s="1" t="s">
        <v>53</v>
      </c>
      <c r="R82" s="1" t="s">
        <v>53</v>
      </c>
      <c r="S82" s="1" t="s">
        <v>54</v>
      </c>
      <c r="T82" s="1" t="s">
        <v>53</v>
      </c>
      <c r="U82" s="1" t="s">
        <v>60</v>
      </c>
      <c r="V82" s="1" t="s">
        <v>51</v>
      </c>
      <c r="W82" s="1" t="s">
        <v>51</v>
      </c>
      <c r="X82" s="1" t="s">
        <v>51</v>
      </c>
      <c r="Y82" s="1" t="s">
        <v>51</v>
      </c>
      <c r="Z82" s="1" t="s">
        <v>51</v>
      </c>
      <c r="AA82" s="1" t="s">
        <v>51</v>
      </c>
      <c r="AB82" s="1" t="s">
        <v>51</v>
      </c>
      <c r="AC82" s="1" t="s">
        <v>51</v>
      </c>
      <c r="AD82" s="1" t="s">
        <v>60</v>
      </c>
      <c r="AE82" s="1" t="s">
        <v>51</v>
      </c>
      <c r="AF82" s="1" t="s">
        <v>51</v>
      </c>
      <c r="AG82" s="1" t="s">
        <v>51</v>
      </c>
      <c r="AH82" s="1" t="s">
        <v>49</v>
      </c>
      <c r="AI82" s="1" t="s">
        <v>51</v>
      </c>
      <c r="AJ82" s="1" t="s">
        <v>60</v>
      </c>
      <c r="AK82" s="1" t="s">
        <v>51</v>
      </c>
      <c r="AL82" s="1" t="s">
        <v>53</v>
      </c>
      <c r="AM82" s="1" t="s">
        <v>54</v>
      </c>
      <c r="AN82" s="1" t="s">
        <v>54</v>
      </c>
      <c r="AO82" s="1" t="s">
        <v>53</v>
      </c>
      <c r="AP82" s="1" t="s">
        <v>53</v>
      </c>
      <c r="AQ82" s="1" t="s">
        <v>53</v>
      </c>
      <c r="AR82" s="1" t="s">
        <v>56</v>
      </c>
      <c r="AS82" s="1" t="s">
        <v>56</v>
      </c>
      <c r="AT82" s="1" t="s">
        <v>61</v>
      </c>
      <c r="AU82" s="1" t="s">
        <v>61</v>
      </c>
      <c r="AV82" s="1" t="s">
        <v>63</v>
      </c>
    </row>
    <row r="83" spans="1:48" ht="37.5" customHeight="1" x14ac:dyDescent="0.2">
      <c r="A83" s="1" t="s">
        <v>48</v>
      </c>
      <c r="B83" s="1" t="s">
        <v>69</v>
      </c>
      <c r="C83" s="1" t="s">
        <v>70</v>
      </c>
      <c r="D83" s="1" t="s">
        <v>60</v>
      </c>
      <c r="E83" s="1" t="s">
        <v>60</v>
      </c>
      <c r="F83" s="1" t="s">
        <v>60</v>
      </c>
      <c r="G83" s="1" t="s">
        <v>60</v>
      </c>
      <c r="H83" s="1" t="s">
        <v>60</v>
      </c>
      <c r="I83" s="1" t="s">
        <v>60</v>
      </c>
      <c r="J83" s="1" t="s">
        <v>60</v>
      </c>
      <c r="K83" s="1" t="s">
        <v>60</v>
      </c>
      <c r="L83" s="1" t="s">
        <v>60</v>
      </c>
      <c r="M83" s="1" t="s">
        <v>60</v>
      </c>
      <c r="N83" s="1" t="s">
        <v>60</v>
      </c>
      <c r="O83" s="1" t="s">
        <v>60</v>
      </c>
      <c r="P83" s="1" t="s">
        <v>60</v>
      </c>
      <c r="Q83" s="1" t="s">
        <v>53</v>
      </c>
      <c r="R83" s="1" t="s">
        <v>54</v>
      </c>
      <c r="S83" s="1" t="s">
        <v>53</v>
      </c>
      <c r="T83" s="1" t="s">
        <v>53</v>
      </c>
      <c r="U83" s="1" t="s">
        <v>60</v>
      </c>
      <c r="V83" s="1" t="s">
        <v>60</v>
      </c>
      <c r="W83" s="1" t="s">
        <v>55</v>
      </c>
      <c r="X83" s="1" t="s">
        <v>60</v>
      </c>
      <c r="Y83" s="1" t="s">
        <v>60</v>
      </c>
      <c r="Z83" s="1" t="s">
        <v>60</v>
      </c>
      <c r="AA83" s="1" t="s">
        <v>60</v>
      </c>
      <c r="AB83" s="1" t="s">
        <v>60</v>
      </c>
      <c r="AC83" s="1" t="s">
        <v>49</v>
      </c>
      <c r="AD83" s="1" t="s">
        <v>60</v>
      </c>
      <c r="AE83" s="1" t="s">
        <v>60</v>
      </c>
      <c r="AF83" s="1" t="s">
        <v>60</v>
      </c>
      <c r="AG83" s="1" t="s">
        <v>60</v>
      </c>
      <c r="AH83" s="1" t="s">
        <v>60</v>
      </c>
      <c r="AI83" s="1" t="s">
        <v>60</v>
      </c>
      <c r="AJ83" s="1" t="s">
        <v>60</v>
      </c>
      <c r="AK83" s="1" t="s">
        <v>60</v>
      </c>
      <c r="AL83" s="1" t="s">
        <v>54</v>
      </c>
      <c r="AM83" s="1" t="s">
        <v>53</v>
      </c>
      <c r="AN83" s="1" t="s">
        <v>53</v>
      </c>
      <c r="AO83" s="1" t="s">
        <v>54</v>
      </c>
      <c r="AP83" s="1" t="s">
        <v>53</v>
      </c>
      <c r="AQ83" s="1" t="s">
        <v>53</v>
      </c>
      <c r="AR83" s="1" t="s">
        <v>61</v>
      </c>
      <c r="AS83" s="1" t="s">
        <v>57</v>
      </c>
      <c r="AT83" s="1" t="s">
        <v>57</v>
      </c>
      <c r="AU83" s="1" t="s">
        <v>61</v>
      </c>
      <c r="AV83" s="1" t="s">
        <v>63</v>
      </c>
    </row>
    <row r="84" spans="1:48" ht="37.5" customHeight="1" x14ac:dyDescent="0.2">
      <c r="A84" s="1" t="s">
        <v>48</v>
      </c>
      <c r="B84" s="1" t="s">
        <v>69</v>
      </c>
      <c r="C84" s="1" t="s">
        <v>70</v>
      </c>
      <c r="D84" s="1" t="s">
        <v>51</v>
      </c>
      <c r="E84" s="1" t="s">
        <v>51</v>
      </c>
      <c r="F84" s="1" t="s">
        <v>51</v>
      </c>
      <c r="G84" s="1" t="s">
        <v>51</v>
      </c>
      <c r="H84" s="1" t="s">
        <v>51</v>
      </c>
      <c r="I84" s="1" t="s">
        <v>51</v>
      </c>
      <c r="J84" s="1" t="s">
        <v>49</v>
      </c>
      <c r="K84" s="1" t="s">
        <v>51</v>
      </c>
      <c r="L84" s="1" t="s">
        <v>52</v>
      </c>
      <c r="M84" s="1" t="s">
        <v>51</v>
      </c>
      <c r="N84" s="1" t="s">
        <v>51</v>
      </c>
      <c r="O84" s="1" t="s">
        <v>52</v>
      </c>
      <c r="P84" s="1" t="s">
        <v>51</v>
      </c>
      <c r="Q84" s="1" t="s">
        <v>53</v>
      </c>
      <c r="R84" s="1" t="s">
        <v>54</v>
      </c>
      <c r="S84" s="1" t="s">
        <v>53</v>
      </c>
      <c r="T84" s="1" t="s">
        <v>53</v>
      </c>
      <c r="U84" s="1" t="s">
        <v>51</v>
      </c>
      <c r="V84" s="1" t="s">
        <v>51</v>
      </c>
      <c r="W84" s="1" t="s">
        <v>55</v>
      </c>
      <c r="X84" s="1" t="s">
        <v>51</v>
      </c>
      <c r="Y84" s="1" t="s">
        <v>51</v>
      </c>
      <c r="Z84" s="1" t="s">
        <v>49</v>
      </c>
      <c r="AA84" s="1" t="s">
        <v>50</v>
      </c>
      <c r="AB84" s="1" t="s">
        <v>49</v>
      </c>
      <c r="AC84" s="1" t="s">
        <v>49</v>
      </c>
      <c r="AD84" s="1" t="s">
        <v>49</v>
      </c>
      <c r="AE84" s="1" t="s">
        <v>49</v>
      </c>
      <c r="AF84" s="1" t="s">
        <v>50</v>
      </c>
      <c r="AG84" s="1" t="s">
        <v>51</v>
      </c>
      <c r="AH84" s="1" t="s">
        <v>49</v>
      </c>
      <c r="AI84" s="1" t="s">
        <v>51</v>
      </c>
      <c r="AJ84" s="1" t="s">
        <v>51</v>
      </c>
      <c r="AK84" s="1" t="s">
        <v>51</v>
      </c>
      <c r="AL84" s="1" t="s">
        <v>53</v>
      </c>
      <c r="AM84" s="1" t="s">
        <v>53</v>
      </c>
      <c r="AN84" s="1" t="s">
        <v>53</v>
      </c>
      <c r="AO84" s="1" t="s">
        <v>54</v>
      </c>
      <c r="AP84" s="1" t="s">
        <v>53</v>
      </c>
      <c r="AQ84" s="1" t="s">
        <v>53</v>
      </c>
      <c r="AR84" s="1" t="s">
        <v>56</v>
      </c>
      <c r="AS84" s="1" t="s">
        <v>61</v>
      </c>
      <c r="AT84" s="1" t="s">
        <v>61</v>
      </c>
      <c r="AU84" s="1" t="s">
        <v>61</v>
      </c>
      <c r="AV84" s="1" t="s">
        <v>58</v>
      </c>
    </row>
    <row r="85" spans="1:48" ht="37.5" customHeight="1" x14ac:dyDescent="0.2">
      <c r="A85" s="1" t="s">
        <v>48</v>
      </c>
      <c r="B85" s="1" t="s">
        <v>69</v>
      </c>
      <c r="C85" s="1" t="s">
        <v>70</v>
      </c>
      <c r="D85" s="1" t="s">
        <v>67</v>
      </c>
      <c r="E85" s="1" t="s">
        <v>67</v>
      </c>
      <c r="F85" s="1" t="s">
        <v>67</v>
      </c>
      <c r="G85" s="1" t="s">
        <v>50</v>
      </c>
      <c r="H85" s="1" t="s">
        <v>50</v>
      </c>
      <c r="I85" s="1" t="s">
        <v>60</v>
      </c>
      <c r="J85" s="1" t="s">
        <v>50</v>
      </c>
      <c r="K85" s="1" t="s">
        <v>51</v>
      </c>
      <c r="L85" s="1" t="s">
        <v>51</v>
      </c>
      <c r="M85" s="1" t="s">
        <v>51</v>
      </c>
      <c r="N85" s="1" t="s">
        <v>51</v>
      </c>
      <c r="O85" s="1" t="s">
        <v>51</v>
      </c>
      <c r="P85" s="1" t="s">
        <v>49</v>
      </c>
      <c r="Q85" s="1" t="s">
        <v>53</v>
      </c>
      <c r="R85" s="1" t="s">
        <v>53</v>
      </c>
      <c r="S85" s="1" t="s">
        <v>54</v>
      </c>
      <c r="T85" s="1" t="s">
        <v>53</v>
      </c>
      <c r="U85" s="1" t="s">
        <v>51</v>
      </c>
      <c r="V85" s="1" t="s">
        <v>60</v>
      </c>
      <c r="W85" s="1" t="s">
        <v>55</v>
      </c>
      <c r="X85" s="1" t="s">
        <v>55</v>
      </c>
      <c r="Y85" s="1" t="s">
        <v>49</v>
      </c>
      <c r="Z85" s="1" t="s">
        <v>51</v>
      </c>
      <c r="AA85" s="1" t="s">
        <v>49</v>
      </c>
      <c r="AB85" s="1" t="s">
        <v>50</v>
      </c>
      <c r="AC85" s="1" t="s">
        <v>50</v>
      </c>
      <c r="AD85" s="1" t="s">
        <v>49</v>
      </c>
      <c r="AE85" s="1" t="s">
        <v>51</v>
      </c>
      <c r="AF85" s="1" t="s">
        <v>51</v>
      </c>
      <c r="AG85" s="1" t="s">
        <v>51</v>
      </c>
      <c r="AH85" s="1" t="s">
        <v>51</v>
      </c>
      <c r="AI85" s="1" t="s">
        <v>49</v>
      </c>
      <c r="AJ85" s="1" t="s">
        <v>60</v>
      </c>
      <c r="AK85" s="1" t="s">
        <v>50</v>
      </c>
      <c r="AL85" s="1" t="s">
        <v>53</v>
      </c>
      <c r="AM85" s="1" t="s">
        <v>53</v>
      </c>
      <c r="AN85" s="1" t="s">
        <v>53</v>
      </c>
      <c r="AO85" s="1" t="s">
        <v>54</v>
      </c>
      <c r="AP85" s="1" t="s">
        <v>53</v>
      </c>
      <c r="AQ85" s="1" t="s">
        <v>53</v>
      </c>
      <c r="AR85" s="1" t="s">
        <v>65</v>
      </c>
      <c r="AS85" s="1" t="s">
        <v>57</v>
      </c>
      <c r="AT85" s="1" t="s">
        <v>62</v>
      </c>
      <c r="AU85" s="1" t="s">
        <v>57</v>
      </c>
      <c r="AV85" s="1" t="s">
        <v>66</v>
      </c>
    </row>
    <row r="86" spans="1:48" ht="37.5" customHeight="1" x14ac:dyDescent="0.2">
      <c r="A86" s="1" t="s">
        <v>48</v>
      </c>
      <c r="B86" s="1" t="s">
        <v>69</v>
      </c>
      <c r="C86" s="1" t="s">
        <v>70</v>
      </c>
      <c r="D86" s="1" t="s">
        <v>50</v>
      </c>
      <c r="E86" s="1" t="s">
        <v>50</v>
      </c>
      <c r="F86" s="1" t="s">
        <v>51</v>
      </c>
      <c r="G86" s="1" t="s">
        <v>60</v>
      </c>
      <c r="H86" s="1" t="s">
        <v>51</v>
      </c>
      <c r="I86" s="1" t="s">
        <v>60</v>
      </c>
      <c r="J86" s="1" t="s">
        <v>60</v>
      </c>
      <c r="K86" s="1" t="s">
        <v>51</v>
      </c>
      <c r="L86" s="1" t="s">
        <v>49</v>
      </c>
      <c r="M86" s="1" t="s">
        <v>60</v>
      </c>
      <c r="N86" s="1" t="s">
        <v>60</v>
      </c>
      <c r="O86" s="1" t="s">
        <v>51</v>
      </c>
      <c r="P86" s="1" t="s">
        <v>51</v>
      </c>
      <c r="Q86" s="1" t="s">
        <v>53</v>
      </c>
      <c r="R86" s="1" t="s">
        <v>54</v>
      </c>
      <c r="S86" s="1" t="s">
        <v>53</v>
      </c>
      <c r="T86" s="1" t="s">
        <v>53</v>
      </c>
      <c r="U86" s="1" t="s">
        <v>60</v>
      </c>
      <c r="V86" s="1" t="s">
        <v>60</v>
      </c>
      <c r="W86" s="1" t="s">
        <v>55</v>
      </c>
      <c r="X86" s="1" t="s">
        <v>60</v>
      </c>
      <c r="Y86" s="1" t="s">
        <v>60</v>
      </c>
      <c r="Z86" s="1" t="s">
        <v>51</v>
      </c>
      <c r="AA86" s="1" t="s">
        <v>49</v>
      </c>
      <c r="AB86" s="1" t="s">
        <v>49</v>
      </c>
      <c r="AC86" s="1" t="s">
        <v>49</v>
      </c>
      <c r="AD86" s="1" t="s">
        <v>49</v>
      </c>
      <c r="AE86" s="1" t="s">
        <v>51</v>
      </c>
      <c r="AF86" s="1" t="s">
        <v>51</v>
      </c>
      <c r="AG86" s="1" t="s">
        <v>49</v>
      </c>
      <c r="AH86" s="1" t="s">
        <v>51</v>
      </c>
      <c r="AI86" s="1" t="s">
        <v>51</v>
      </c>
      <c r="AJ86" s="1" t="s">
        <v>49</v>
      </c>
      <c r="AK86" s="1" t="s">
        <v>49</v>
      </c>
      <c r="AL86" s="1" t="s">
        <v>54</v>
      </c>
      <c r="AM86" s="1" t="s">
        <v>53</v>
      </c>
      <c r="AN86" s="1" t="s">
        <v>53</v>
      </c>
      <c r="AO86" s="1" t="s">
        <v>53</v>
      </c>
      <c r="AP86" s="1" t="s">
        <v>53</v>
      </c>
      <c r="AQ86" s="1" t="s">
        <v>54</v>
      </c>
      <c r="AR86" s="1" t="s">
        <v>56</v>
      </c>
      <c r="AS86" s="1" t="s">
        <v>61</v>
      </c>
      <c r="AT86" s="1" t="s">
        <v>56</v>
      </c>
      <c r="AU86" s="1" t="s">
        <v>57</v>
      </c>
      <c r="AV86" s="1" t="s">
        <v>64</v>
      </c>
    </row>
    <row r="87" spans="1:48" ht="37.5" customHeight="1" x14ac:dyDescent="0.2">
      <c r="A87" s="1" t="s">
        <v>48</v>
      </c>
      <c r="B87" s="1" t="s">
        <v>69</v>
      </c>
      <c r="C87" s="1" t="s">
        <v>70</v>
      </c>
      <c r="D87" s="1" t="s">
        <v>51</v>
      </c>
      <c r="E87" s="1" t="s">
        <v>51</v>
      </c>
      <c r="F87" s="1" t="s">
        <v>51</v>
      </c>
      <c r="G87" s="1" t="s">
        <v>51</v>
      </c>
      <c r="H87" s="1" t="s">
        <v>51</v>
      </c>
      <c r="I87" s="1" t="s">
        <v>51</v>
      </c>
      <c r="J87" s="1" t="s">
        <v>49</v>
      </c>
      <c r="K87" s="1" t="s">
        <v>51</v>
      </c>
      <c r="L87" s="1" t="s">
        <v>55</v>
      </c>
      <c r="M87" s="1" t="s">
        <v>50</v>
      </c>
      <c r="N87" s="1" t="s">
        <v>55</v>
      </c>
      <c r="O87" s="1" t="s">
        <v>55</v>
      </c>
      <c r="P87" s="1" t="s">
        <v>51</v>
      </c>
      <c r="Q87" s="1" t="s">
        <v>53</v>
      </c>
      <c r="R87" s="1" t="s">
        <v>53</v>
      </c>
      <c r="S87" s="1" t="s">
        <v>54</v>
      </c>
      <c r="T87" s="1" t="s">
        <v>53</v>
      </c>
      <c r="U87" s="1" t="s">
        <v>60</v>
      </c>
      <c r="V87" s="1" t="s">
        <v>60</v>
      </c>
      <c r="W87" s="1" t="s">
        <v>55</v>
      </c>
      <c r="X87" s="1" t="s">
        <v>60</v>
      </c>
      <c r="Y87" s="1" t="s">
        <v>60</v>
      </c>
      <c r="Z87" s="1" t="s">
        <v>60</v>
      </c>
      <c r="AA87" s="1" t="s">
        <v>51</v>
      </c>
      <c r="AB87" s="1" t="s">
        <v>51</v>
      </c>
      <c r="AC87" s="1" t="s">
        <v>51</v>
      </c>
      <c r="AD87" s="1" t="s">
        <v>60</v>
      </c>
      <c r="AE87" s="1" t="s">
        <v>60</v>
      </c>
      <c r="AF87" s="1" t="s">
        <v>51</v>
      </c>
      <c r="AG87" s="1" t="s">
        <v>51</v>
      </c>
      <c r="AH87" s="1" t="s">
        <v>49</v>
      </c>
      <c r="AI87" s="1" t="s">
        <v>51</v>
      </c>
      <c r="AJ87" s="1" t="s">
        <v>60</v>
      </c>
      <c r="AK87" s="1" t="s">
        <v>51</v>
      </c>
      <c r="AL87" s="1" t="s">
        <v>54</v>
      </c>
      <c r="AM87" s="1" t="s">
        <v>53</v>
      </c>
      <c r="AN87" s="1" t="s">
        <v>53</v>
      </c>
      <c r="AO87" s="1" t="s">
        <v>54</v>
      </c>
      <c r="AP87" s="1" t="s">
        <v>53</v>
      </c>
      <c r="AQ87" s="1" t="s">
        <v>53</v>
      </c>
      <c r="AR87" s="1" t="s">
        <v>56</v>
      </c>
      <c r="AS87" s="1" t="s">
        <v>61</v>
      </c>
      <c r="AT87" s="1" t="s">
        <v>56</v>
      </c>
      <c r="AU87" s="1" t="s">
        <v>57</v>
      </c>
      <c r="AV87" s="1" t="s">
        <v>64</v>
      </c>
    </row>
    <row r="88" spans="1:48" ht="37.5" customHeight="1" x14ac:dyDescent="0.2">
      <c r="A88" s="1" t="s">
        <v>48</v>
      </c>
      <c r="B88" s="1" t="s">
        <v>69</v>
      </c>
      <c r="C88" s="1" t="s">
        <v>70</v>
      </c>
      <c r="D88" s="1" t="s">
        <v>49</v>
      </c>
      <c r="E88" s="1" t="s">
        <v>67</v>
      </c>
      <c r="F88" s="1" t="s">
        <v>49</v>
      </c>
      <c r="G88" s="1" t="s">
        <v>49</v>
      </c>
      <c r="H88" s="1" t="s">
        <v>50</v>
      </c>
      <c r="I88" s="1" t="s">
        <v>50</v>
      </c>
      <c r="J88" s="1" t="s">
        <v>67</v>
      </c>
      <c r="K88" s="1" t="s">
        <v>51</v>
      </c>
      <c r="L88" s="1" t="s">
        <v>52</v>
      </c>
      <c r="M88" s="1" t="s">
        <v>51</v>
      </c>
      <c r="N88" s="1" t="s">
        <v>67</v>
      </c>
      <c r="O88" s="1" t="s">
        <v>50</v>
      </c>
      <c r="P88" s="1" t="s">
        <v>67</v>
      </c>
      <c r="Q88" s="1" t="s">
        <v>53</v>
      </c>
      <c r="R88" s="1" t="s">
        <v>54</v>
      </c>
      <c r="S88" s="1" t="s">
        <v>53</v>
      </c>
      <c r="T88" s="1" t="s">
        <v>53</v>
      </c>
      <c r="U88" s="1" t="s">
        <v>60</v>
      </c>
      <c r="V88" s="1" t="s">
        <v>60</v>
      </c>
      <c r="W88" s="1" t="s">
        <v>60</v>
      </c>
      <c r="X88" s="1" t="s">
        <v>51</v>
      </c>
      <c r="Y88" s="1" t="s">
        <v>51</v>
      </c>
      <c r="Z88" s="1" t="s">
        <v>51</v>
      </c>
      <c r="AA88" s="1" t="s">
        <v>51</v>
      </c>
      <c r="AB88" s="1" t="s">
        <v>51</v>
      </c>
      <c r="AC88" s="1" t="s">
        <v>51</v>
      </c>
      <c r="AD88" s="1" t="s">
        <v>51</v>
      </c>
      <c r="AE88" s="1" t="s">
        <v>51</v>
      </c>
      <c r="AF88" s="1" t="s">
        <v>51</v>
      </c>
      <c r="AG88" s="1" t="s">
        <v>49</v>
      </c>
      <c r="AH88" s="1" t="s">
        <v>49</v>
      </c>
      <c r="AI88" s="1" t="s">
        <v>49</v>
      </c>
      <c r="AJ88" s="1" t="s">
        <v>51</v>
      </c>
      <c r="AK88" s="1" t="s">
        <v>49</v>
      </c>
      <c r="AL88" s="1" t="s">
        <v>53</v>
      </c>
      <c r="AM88" s="1" t="s">
        <v>54</v>
      </c>
      <c r="AN88" s="1" t="s">
        <v>53</v>
      </c>
      <c r="AO88" s="1" t="s">
        <v>54</v>
      </c>
      <c r="AP88" s="1" t="s">
        <v>53</v>
      </c>
      <c r="AQ88" s="1" t="s">
        <v>54</v>
      </c>
      <c r="AR88" s="1" t="s">
        <v>62</v>
      </c>
      <c r="AS88" s="1" t="s">
        <v>57</v>
      </c>
      <c r="AT88" s="1" t="s">
        <v>61</v>
      </c>
      <c r="AU88" s="1" t="s">
        <v>57</v>
      </c>
      <c r="AV88" s="1" t="s">
        <v>66</v>
      </c>
    </row>
    <row r="89" spans="1:48" ht="37.5" customHeight="1" x14ac:dyDescent="0.2">
      <c r="A89" s="1" t="s">
        <v>59</v>
      </c>
      <c r="B89" s="1" t="s">
        <v>69</v>
      </c>
      <c r="C89" s="1" t="s">
        <v>70</v>
      </c>
      <c r="D89" s="1" t="s">
        <v>51</v>
      </c>
      <c r="E89" s="1" t="s">
        <v>51</v>
      </c>
      <c r="F89" s="1" t="s">
        <v>51</v>
      </c>
      <c r="G89" s="1" t="s">
        <v>51</v>
      </c>
      <c r="H89" s="1" t="s">
        <v>51</v>
      </c>
      <c r="I89" s="1" t="s">
        <v>51</v>
      </c>
      <c r="J89" s="1" t="s">
        <v>51</v>
      </c>
      <c r="K89" s="1" t="s">
        <v>51</v>
      </c>
      <c r="L89" s="1" t="s">
        <v>51</v>
      </c>
      <c r="M89" s="1" t="s">
        <v>51</v>
      </c>
      <c r="N89" s="1" t="s">
        <v>51</v>
      </c>
      <c r="O89" s="1" t="s">
        <v>51</v>
      </c>
      <c r="P89" s="1" t="s">
        <v>51</v>
      </c>
      <c r="Q89" s="1" t="s">
        <v>54</v>
      </c>
      <c r="R89" s="1" t="s">
        <v>54</v>
      </c>
      <c r="S89" s="1" t="s">
        <v>53</v>
      </c>
      <c r="T89" s="1" t="s">
        <v>53</v>
      </c>
      <c r="U89" s="1" t="s">
        <v>60</v>
      </c>
      <c r="V89" s="1" t="s">
        <v>60</v>
      </c>
      <c r="W89" s="1" t="s">
        <v>55</v>
      </c>
      <c r="X89" s="1" t="s">
        <v>49</v>
      </c>
      <c r="Y89" s="1" t="s">
        <v>51</v>
      </c>
      <c r="Z89" s="1" t="s">
        <v>51</v>
      </c>
      <c r="AA89" s="1" t="s">
        <v>51</v>
      </c>
      <c r="AB89" s="1" t="s">
        <v>51</v>
      </c>
      <c r="AC89" s="1" t="s">
        <v>49</v>
      </c>
      <c r="AD89" s="1" t="s">
        <v>51</v>
      </c>
      <c r="AE89" s="1" t="s">
        <v>51</v>
      </c>
      <c r="AF89" s="1" t="s">
        <v>51</v>
      </c>
      <c r="AG89" s="1" t="s">
        <v>51</v>
      </c>
      <c r="AH89" s="1" t="s">
        <v>51</v>
      </c>
      <c r="AI89" s="1" t="s">
        <v>51</v>
      </c>
      <c r="AJ89" s="1" t="s">
        <v>51</v>
      </c>
      <c r="AK89" s="1" t="s">
        <v>51</v>
      </c>
      <c r="AL89" s="1" t="s">
        <v>53</v>
      </c>
      <c r="AM89" s="1" t="s">
        <v>54</v>
      </c>
      <c r="AN89" s="1" t="s">
        <v>53</v>
      </c>
      <c r="AO89" s="1" t="s">
        <v>54</v>
      </c>
      <c r="AP89" s="1" t="s">
        <v>54</v>
      </c>
      <c r="AQ89" s="1" t="s">
        <v>53</v>
      </c>
      <c r="AR89" s="1" t="s">
        <v>61</v>
      </c>
      <c r="AS89" s="1" t="s">
        <v>61</v>
      </c>
      <c r="AT89" s="1" t="s">
        <v>57</v>
      </c>
      <c r="AU89" s="1" t="s">
        <v>61</v>
      </c>
      <c r="AV89" s="1" t="s">
        <v>63</v>
      </c>
    </row>
    <row r="90" spans="1:48" ht="37.5" customHeight="1" x14ac:dyDescent="0.2">
      <c r="A90" s="1" t="s">
        <v>59</v>
      </c>
      <c r="B90" s="1" t="s">
        <v>69</v>
      </c>
      <c r="C90" s="1" t="s">
        <v>70</v>
      </c>
      <c r="D90" s="1" t="s">
        <v>51</v>
      </c>
      <c r="E90" s="1" t="s">
        <v>51</v>
      </c>
      <c r="F90" s="1" t="s">
        <v>51</v>
      </c>
      <c r="G90" s="1" t="s">
        <v>51</v>
      </c>
      <c r="H90" s="1" t="s">
        <v>51</v>
      </c>
      <c r="I90" s="1" t="s">
        <v>51</v>
      </c>
      <c r="J90" s="1" t="s">
        <v>51</v>
      </c>
      <c r="K90" s="1" t="s">
        <v>51</v>
      </c>
      <c r="L90" s="1" t="s">
        <v>51</v>
      </c>
      <c r="M90" s="1" t="s">
        <v>49</v>
      </c>
      <c r="N90" s="1" t="s">
        <v>51</v>
      </c>
      <c r="O90" s="1" t="s">
        <v>55</v>
      </c>
      <c r="P90" s="1" t="s">
        <v>55</v>
      </c>
      <c r="Q90" s="1" t="s">
        <v>53</v>
      </c>
      <c r="R90" s="1" t="s">
        <v>54</v>
      </c>
      <c r="S90" s="1" t="s">
        <v>53</v>
      </c>
      <c r="T90" s="1" t="s">
        <v>53</v>
      </c>
      <c r="U90" s="1" t="s">
        <v>49</v>
      </c>
      <c r="V90" s="1" t="s">
        <v>51</v>
      </c>
      <c r="W90" s="1" t="s">
        <v>55</v>
      </c>
      <c r="X90" s="1" t="s">
        <v>51</v>
      </c>
      <c r="Y90" s="1" t="s">
        <v>51</v>
      </c>
      <c r="Z90" s="1" t="s">
        <v>49</v>
      </c>
      <c r="AA90" s="1" t="s">
        <v>49</v>
      </c>
      <c r="AB90" s="1" t="s">
        <v>51</v>
      </c>
      <c r="AC90" s="1" t="s">
        <v>50</v>
      </c>
      <c r="AD90" s="1" t="s">
        <v>51</v>
      </c>
      <c r="AE90" s="1" t="s">
        <v>49</v>
      </c>
      <c r="AF90" s="1" t="s">
        <v>51</v>
      </c>
      <c r="AG90" s="1" t="s">
        <v>51</v>
      </c>
      <c r="AH90" s="1" t="s">
        <v>49</v>
      </c>
      <c r="AI90" s="1" t="s">
        <v>49</v>
      </c>
      <c r="AJ90" s="1" t="s">
        <v>51</v>
      </c>
      <c r="AK90" s="1" t="s">
        <v>51</v>
      </c>
      <c r="AL90" s="1" t="s">
        <v>54</v>
      </c>
      <c r="AM90" s="1" t="s">
        <v>53</v>
      </c>
      <c r="AN90" s="1" t="s">
        <v>53</v>
      </c>
      <c r="AO90" s="1" t="s">
        <v>53</v>
      </c>
      <c r="AP90" s="1" t="s">
        <v>53</v>
      </c>
      <c r="AQ90" s="1" t="s">
        <v>53</v>
      </c>
      <c r="AR90" s="1" t="s">
        <v>61</v>
      </c>
      <c r="AS90" s="1" t="s">
        <v>56</v>
      </c>
      <c r="AT90" s="1" t="s">
        <v>61</v>
      </c>
      <c r="AU90" s="1" t="s">
        <v>56</v>
      </c>
      <c r="AV90" s="1" t="s">
        <v>66</v>
      </c>
    </row>
  </sheetData>
  <autoFilter ref="A2:AV90" xr:uid="{0C5CB98C-CAC4-4DA8-BDBA-8562029EF733}"/>
  <phoneticPr fontId="2" type="noConversion"/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D1761-6591-4AB3-8E2A-49565502FA7C}">
  <dimension ref="A1:I19"/>
  <sheetViews>
    <sheetView view="pageBreakPreview" zoomScale="50" zoomScaleNormal="70" zoomScaleSheetLayoutView="50" workbookViewId="0">
      <selection activeCell="B9" sqref="B9:D1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TEXT(PERCENTUAIS!L1,"0")</f>
        <v>QUESTÃO9</v>
      </c>
    </row>
    <row r="2" spans="1:9" x14ac:dyDescent="0.2">
      <c r="A2" s="41" t="str">
        <f>HLOOKUP(A1,PERCENTUAIS!$D$1:$KT$2,2,FALSE)</f>
        <v>Condições de funcionamento das ferramentas digitais oferecidas pela UFPR: [UFPR Virtual]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 t="shared" ref="B9:B14" si="0">($G9+$F9+$E9)/$I$16</f>
        <v>8.9743589743589744E-2</v>
      </c>
      <c r="C9" s="35">
        <f t="shared" ref="C9:C15" si="1">$H9/$I$16</f>
        <v>3.8461538461538464E-2</v>
      </c>
      <c r="D9" s="35">
        <f>B9+C9</f>
        <v>0.12820512820512819</v>
      </c>
      <c r="E9" s="18">
        <f>COUNTIFS(PERCENTUAIS!$L$3:$L$90,$A9,PERCENTUAIS!$A$3:$A$90,$E$8)</f>
        <v>0</v>
      </c>
      <c r="F9" s="18">
        <f>COUNTIFS(PERCENTUAIS!$L$3:$L$90,$A9,PERCENTUAIS!$A$3:$A$90,$F$8)</f>
        <v>0</v>
      </c>
      <c r="G9" s="18">
        <f>COUNTIFS(PERCENTUAIS!$L$3:$L$90,$A9,PERCENTUAIS!$A$3:$A$90,$G$8)</f>
        <v>7</v>
      </c>
      <c r="H9" s="18">
        <f>COUNTIFS(PERCENTUAIS!$L$3:$L$90,$A9,PERCENTUAIS!$A$3:$A$90,$H$8)</f>
        <v>3</v>
      </c>
      <c r="I9" s="19"/>
    </row>
    <row r="10" spans="1:9" x14ac:dyDescent="0.2">
      <c r="A10" s="4" t="s">
        <v>51</v>
      </c>
      <c r="B10" s="35">
        <f t="shared" si="0"/>
        <v>0.28205128205128205</v>
      </c>
      <c r="C10" s="35">
        <f t="shared" si="1"/>
        <v>0.17948717948717949</v>
      </c>
      <c r="D10" s="35">
        <f t="shared" ref="D10:D13" si="2">B10+C10</f>
        <v>0.46153846153846156</v>
      </c>
      <c r="E10" s="18">
        <f>COUNTIFS(PERCENTUAIS!$L$3:$L$90,$A10,PERCENTUAIS!$A$3:$A$90,$E$8)</f>
        <v>0</v>
      </c>
      <c r="F10" s="18">
        <f>COUNTIFS(PERCENTUAIS!$L$3:$L$90,$A10,PERCENTUAIS!$A$3:$A$90,$F$8)</f>
        <v>0</v>
      </c>
      <c r="G10" s="18">
        <f>COUNTIFS(PERCENTUAIS!$L$3:$L$90,$A10,PERCENTUAIS!$A$3:$A$90,$G$8)</f>
        <v>22</v>
      </c>
      <c r="H10" s="18">
        <f>COUNTIFS(PERCENTUAIS!$L$3:$L$90,$A10,PERCENTUAIS!$A$3:$A$90,$H$8)</f>
        <v>14</v>
      </c>
      <c r="I10" s="20"/>
    </row>
    <row r="11" spans="1:9" x14ac:dyDescent="0.2">
      <c r="A11" s="4" t="s">
        <v>49</v>
      </c>
      <c r="B11" s="35">
        <f t="shared" si="0"/>
        <v>5.128205128205128E-2</v>
      </c>
      <c r="C11" s="35">
        <f t="shared" si="1"/>
        <v>1.282051282051282E-2</v>
      </c>
      <c r="D11" s="35">
        <f t="shared" si="2"/>
        <v>6.4102564102564097E-2</v>
      </c>
      <c r="E11" s="18">
        <f>COUNTIFS(PERCENTUAIS!$L$3:$L$90,$A11,PERCENTUAIS!$A$3:$A$90,$E$8)</f>
        <v>0</v>
      </c>
      <c r="F11" s="18">
        <f>COUNTIFS(PERCENTUAIS!$L$3:$L$90,$A11,PERCENTUAIS!$A$3:$A$90,$F$8)</f>
        <v>0</v>
      </c>
      <c r="G11" s="18">
        <f>COUNTIFS(PERCENTUAIS!$L$3:$L$90,$A11,PERCENTUAIS!$A$3:$A$90,$G$8)</f>
        <v>4</v>
      </c>
      <c r="H11" s="18">
        <f>COUNTIFS(PERCENTUAIS!$L$3:$L$90,$A11,PERCENTUAIS!$A$3:$A$90,$H$8)</f>
        <v>1</v>
      </c>
      <c r="I11" s="21"/>
    </row>
    <row r="12" spans="1:9" x14ac:dyDescent="0.2">
      <c r="A12" s="4" t="s">
        <v>50</v>
      </c>
      <c r="B12" s="35">
        <f t="shared" si="0"/>
        <v>5.128205128205128E-2</v>
      </c>
      <c r="C12" s="35">
        <f t="shared" si="1"/>
        <v>0</v>
      </c>
      <c r="D12" s="35">
        <f t="shared" si="2"/>
        <v>5.128205128205128E-2</v>
      </c>
      <c r="E12" s="18">
        <f>COUNTIFS(PERCENTUAIS!$L$3:$L$90,$A12,PERCENTUAIS!$A$3:$A$90,$E$8)</f>
        <v>0</v>
      </c>
      <c r="F12" s="18">
        <f>COUNTIFS(PERCENTUAIS!$L$3:$L$90,$A12,PERCENTUAIS!$A$3:$A$90,$F$8)</f>
        <v>0</v>
      </c>
      <c r="G12" s="18">
        <f>COUNTIFS(PERCENTUAIS!$L$3:$L$90,$A12,PERCENTUAIS!$A$3:$A$90,$G$8)</f>
        <v>4</v>
      </c>
      <c r="H12" s="18">
        <f>COUNTIFS(PERCENTUAIS!$L$3:$L$90,$A12,PERCENTUAIS!$A$3:$A$90,$H$8)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COUNTIFS(PERCENTUAIS!$L$3:$L$90,$A13,PERCENTUAIS!$A$3:$A$90,$E$8)</f>
        <v>0</v>
      </c>
      <c r="F13" s="18">
        <f>COUNTIFS(PERCENTUAIS!$L$3:$L$90,$A13,PERCENTUAIS!$A$3:$A$90,$F$8)</f>
        <v>0</v>
      </c>
      <c r="G13" s="18">
        <f>COUNTIFS(PERCENTUAIS!$L$3:$L$90,$A13,PERCENTUAIS!$A$3:$A$90,$G$8)</f>
        <v>0</v>
      </c>
      <c r="H13" s="18">
        <f>COUNTIFS(PERCENTUAIS!$L$3:$L$90,$A13,PERCENTUAIS!$A$3:$A$90,$H$8)</f>
        <v>0</v>
      </c>
      <c r="I13" s="22"/>
    </row>
    <row r="14" spans="1:9" x14ac:dyDescent="0.2">
      <c r="A14" s="4" t="s">
        <v>55</v>
      </c>
      <c r="B14" s="35">
        <f t="shared" si="0"/>
        <v>5.128205128205128E-2</v>
      </c>
      <c r="C14" s="35">
        <f t="shared" si="1"/>
        <v>3.8461538461538464E-2</v>
      </c>
      <c r="D14" s="35">
        <f>B14+C14</f>
        <v>8.9743589743589744E-2</v>
      </c>
      <c r="E14" s="18">
        <f>COUNTIFS(PERCENTUAIS!$L$3:$L$90,$A14,PERCENTUAIS!$A$3:$A$90,$E$8)</f>
        <v>0</v>
      </c>
      <c r="F14" s="18">
        <f>COUNTIFS(PERCENTUAIS!$L$3:$L$90,$A14,PERCENTUAIS!$A$3:$A$90,$F$8)</f>
        <v>1</v>
      </c>
      <c r="G14" s="18">
        <f>COUNTIFS(PERCENTUAIS!$L$3:$L$90,$A14,PERCENTUAIS!$A$3:$A$90,$G$8)</f>
        <v>3</v>
      </c>
      <c r="H14" s="18">
        <f>COUNTIFS(PERCENTUAIS!$L$3:$L$90,$A14,PERCENTUAIS!$A$3:$A$90,$H$8)</f>
        <v>3</v>
      </c>
      <c r="I14" s="22"/>
    </row>
    <row r="15" spans="1:9" x14ac:dyDescent="0.2">
      <c r="A15" s="4" t="s">
        <v>52</v>
      </c>
      <c r="B15" s="35">
        <f t="shared" ref="B15" si="3">($G15+$F15+$E15)/$I$16</f>
        <v>0.12820512820512819</v>
      </c>
      <c r="C15" s="35">
        <f t="shared" si="1"/>
        <v>7.6923076923076927E-2</v>
      </c>
      <c r="D15" s="35">
        <f>B15+C15</f>
        <v>0.20512820512820512</v>
      </c>
      <c r="E15" s="18">
        <f>COUNTIFS(PERCENTUAIS!$L$3:$L$90,$A15,PERCENTUAIS!$A$3:$A$90,$E$8)</f>
        <v>0</v>
      </c>
      <c r="F15" s="18">
        <f>COUNTIFS(PERCENTUAIS!$L$3:$L$90,$A15,PERCENTUAIS!$A$3:$A$90,$F$8)</f>
        <v>0</v>
      </c>
      <c r="G15" s="18">
        <f>COUNTIFS(PERCENTUAIS!$L$3:$L$90,$A15,PERCENTUAIS!$A$3:$A$90,$G$8)</f>
        <v>10</v>
      </c>
      <c r="H15" s="18">
        <f>COUNTIFS(PERCENTUAIS!$L$3:$L$90,$A15,PERCENTUAIS!$A$3:$A$90,$H$8)</f>
        <v>6</v>
      </c>
      <c r="I15" s="25"/>
    </row>
    <row r="16" spans="1:9" x14ac:dyDescent="0.2">
      <c r="E16" s="23">
        <f>SUM(E9:E15)</f>
        <v>0</v>
      </c>
      <c r="F16" s="23">
        <f t="shared" ref="F16:H16" si="4">SUM(F9:F15)</f>
        <v>1</v>
      </c>
      <c r="G16" s="23">
        <f t="shared" si="4"/>
        <v>50</v>
      </c>
      <c r="H16" s="23">
        <f t="shared" si="4"/>
        <v>27</v>
      </c>
      <c r="I16" s="24">
        <f>SUM(E16:H16)</f>
        <v>78</v>
      </c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81A71-AE14-4F68-98D0-AA02CC1ACDBB}">
  <dimension ref="A1:I19"/>
  <sheetViews>
    <sheetView zoomScale="40" zoomScaleNormal="40" workbookViewId="0">
      <selection activeCell="AC53" sqref="AC5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TEXT(PERCENTUAIS!M1,"0")</f>
        <v>QUESTÃO10</v>
      </c>
    </row>
    <row r="2" spans="1:9" x14ac:dyDescent="0.2">
      <c r="A2" s="41" t="str">
        <f>HLOOKUP(A1,PERCENTUAIS!$D$1:$KT$2,2,FALSE)</f>
        <v>Condições de funcionamento das ferramentas digitais oferecidas pela UFPR: [SEI]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 t="shared" ref="B9:B15" si="0">($G9+$F9+$E9)/$I$16</f>
        <v>0.14102564102564102</v>
      </c>
      <c r="C9" s="35">
        <f t="shared" ref="C9:C15" si="1">$H9/$I$16</f>
        <v>0.12820512820512819</v>
      </c>
      <c r="D9" s="35">
        <f>B9+C9</f>
        <v>0.26923076923076922</v>
      </c>
      <c r="E9" s="18">
        <f>COUNTIFS(PERCENTUAIS!$M$3:$M$90,$A9,PERCENTUAIS!$A$3:$A$90,$E$8)</f>
        <v>0</v>
      </c>
      <c r="F9" s="18">
        <f>COUNTIFS(PERCENTUAIS!$M$3:$M$90,$A9,PERCENTUAIS!$A$3:$A$90,$F$8)</f>
        <v>1</v>
      </c>
      <c r="G9" s="18">
        <f>COUNTIFS(PERCENTUAIS!$M$3:$M$90,$A9,PERCENTUAIS!$A$3:$A$90,$G$8)</f>
        <v>10</v>
      </c>
      <c r="H9" s="18">
        <f>COUNTIFS(PERCENTUAIS!$M$3:$M$90,$A9,PERCENTUAIS!$A$3:$A$90,$H$8)</f>
        <v>10</v>
      </c>
      <c r="I9" s="19"/>
    </row>
    <row r="10" spans="1:9" x14ac:dyDescent="0.2">
      <c r="A10" s="4" t="s">
        <v>51</v>
      </c>
      <c r="B10" s="35">
        <f t="shared" si="0"/>
        <v>0.38461538461538464</v>
      </c>
      <c r="C10" s="35">
        <f t="shared" si="1"/>
        <v>0.19230769230769232</v>
      </c>
      <c r="D10" s="35">
        <f t="shared" ref="D10:D13" si="2">B10+C10</f>
        <v>0.57692307692307698</v>
      </c>
      <c r="E10" s="18">
        <f>COUNTIFS(PERCENTUAIS!$M$3:$M$90,$A10,PERCENTUAIS!$A$3:$A$90,$E$8)</f>
        <v>0</v>
      </c>
      <c r="F10" s="18">
        <f>COUNTIFS(PERCENTUAIS!$M$3:$M$90,$A10,PERCENTUAIS!$A$3:$A$90,$F$8)</f>
        <v>0</v>
      </c>
      <c r="G10" s="18">
        <f>COUNTIFS(PERCENTUAIS!$M$3:$M$90,$A10,PERCENTUAIS!$A$3:$A$90,$G$8)</f>
        <v>30</v>
      </c>
      <c r="H10" s="18">
        <f>COUNTIFS(PERCENTUAIS!$M$3:$M$90,$A10,PERCENTUAIS!$A$3:$A$90,$H$8)</f>
        <v>15</v>
      </c>
      <c r="I10" s="20"/>
    </row>
    <row r="11" spans="1:9" x14ac:dyDescent="0.2">
      <c r="A11" s="4" t="s">
        <v>49</v>
      </c>
      <c r="B11" s="35">
        <f t="shared" si="0"/>
        <v>5.128205128205128E-2</v>
      </c>
      <c r="C11" s="35">
        <f t="shared" si="1"/>
        <v>2.564102564102564E-2</v>
      </c>
      <c r="D11" s="35">
        <f t="shared" si="2"/>
        <v>7.6923076923076927E-2</v>
      </c>
      <c r="E11" s="18">
        <f>COUNTIFS(PERCENTUAIS!$M$3:$M$90,$A11,PERCENTUAIS!$A$3:$A$90,$E$8)</f>
        <v>0</v>
      </c>
      <c r="F11" s="18">
        <f>COUNTIFS(PERCENTUAIS!$M$3:$M$90,$A11,PERCENTUAIS!$A$3:$A$90,$F$8)</f>
        <v>0</v>
      </c>
      <c r="G11" s="18">
        <f>COUNTIFS(PERCENTUAIS!$M$3:$M$90,$A11,PERCENTUAIS!$A$3:$A$90,$G$8)</f>
        <v>4</v>
      </c>
      <c r="H11" s="18">
        <f>COUNTIFS(PERCENTUAIS!$M$3:$M$90,$A11,PERCENTUAIS!$A$3:$A$90,$H$8)</f>
        <v>2</v>
      </c>
      <c r="I11" s="21"/>
    </row>
    <row r="12" spans="1:9" x14ac:dyDescent="0.2">
      <c r="A12" s="4" t="s">
        <v>50</v>
      </c>
      <c r="B12" s="35">
        <f t="shared" si="0"/>
        <v>5.128205128205128E-2</v>
      </c>
      <c r="C12" s="35">
        <f t="shared" si="1"/>
        <v>0</v>
      </c>
      <c r="D12" s="35">
        <f t="shared" si="2"/>
        <v>5.128205128205128E-2</v>
      </c>
      <c r="E12" s="18">
        <f>COUNTIFS(PERCENTUAIS!$M$3:$M$90,$A12,PERCENTUAIS!$A$3:$A$90,$E$8)</f>
        <v>0</v>
      </c>
      <c r="F12" s="18">
        <f>COUNTIFS(PERCENTUAIS!$M$3:$M$90,$A12,PERCENTUAIS!$A$3:$A$90,$F$8)</f>
        <v>0</v>
      </c>
      <c r="G12" s="18">
        <f>COUNTIFS(PERCENTUAIS!$M$3:$M$90,$A12,PERCENTUAIS!$A$3:$A$90,$G$8)</f>
        <v>4</v>
      </c>
      <c r="H12" s="18">
        <f>COUNTIFS(PERCENTUAIS!$M$3:$M$90,$A12,PERCENTUAIS!$A$3:$A$90,$H$8)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COUNTIFS(PERCENTUAIS!$M$3:$M$90,$A13,PERCENTUAIS!$A$3:$A$90,$E$8)</f>
        <v>0</v>
      </c>
      <c r="F13" s="18">
        <f>COUNTIFS(PERCENTUAIS!$M$3:$M$90,$A13,PERCENTUAIS!$A$3:$A$90,$F$8)</f>
        <v>0</v>
      </c>
      <c r="G13" s="18">
        <f>COUNTIFS(PERCENTUAIS!$M$3:$M$90,$A13,PERCENTUAIS!$A$3:$A$90,$G$8)</f>
        <v>0</v>
      </c>
      <c r="H13" s="18">
        <f>COUNTIFS(PERCENTUAIS!$M$3:$M$90,$A13,PERCENTUAIS!$A$3:$A$90,$H$8)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0</v>
      </c>
      <c r="D14" s="35">
        <f>B14+C14</f>
        <v>0</v>
      </c>
      <c r="E14" s="18">
        <f>COUNTIFS(PERCENTUAIS!$M$3:$M$90,$A14,PERCENTUAIS!$A$3:$A$90,$E$8)</f>
        <v>0</v>
      </c>
      <c r="F14" s="18">
        <f>COUNTIFS(PERCENTUAIS!$M$3:$M$90,$A14,PERCENTUAIS!$A$3:$A$90,$F$8)</f>
        <v>0</v>
      </c>
      <c r="G14" s="18">
        <f>COUNTIFS(PERCENTUAIS!$M$3:$M$90,$A14,PERCENTUAIS!$A$3:$A$90,$G$8)</f>
        <v>0</v>
      </c>
      <c r="H14" s="18">
        <f>COUNTIFS(PERCENTUAIS!$M$3:$M$90,$A14,PERCENTUAIS!$A$3:$A$90,$H$8)</f>
        <v>0</v>
      </c>
      <c r="I14" s="22"/>
    </row>
    <row r="15" spans="1:9" x14ac:dyDescent="0.2">
      <c r="A15" s="4" t="s">
        <v>52</v>
      </c>
      <c r="B15" s="35">
        <f t="shared" si="0"/>
        <v>2.564102564102564E-2</v>
      </c>
      <c r="C15" s="35">
        <f t="shared" si="1"/>
        <v>0</v>
      </c>
      <c r="D15" s="35">
        <f>B15+C15</f>
        <v>2.564102564102564E-2</v>
      </c>
      <c r="E15" s="18">
        <f>COUNTIFS(PERCENTUAIS!$M$3:$M$90,$A15,PERCENTUAIS!$A$3:$A$90,$E$8)</f>
        <v>0</v>
      </c>
      <c r="F15" s="18">
        <f>COUNTIFS(PERCENTUAIS!$M$3:$M$90,$A15,PERCENTUAIS!$A$3:$A$90,$F$8)</f>
        <v>0</v>
      </c>
      <c r="G15" s="18">
        <f>COUNTIFS(PERCENTUAIS!$M$3:$M$90,$A15,PERCENTUAIS!$A$3:$A$90,$G$8)</f>
        <v>2</v>
      </c>
      <c r="H15" s="18">
        <f>COUNTIFS(PERCENTUAIS!$M$3:$M$90,$A15,PERCENTUAIS!$A$3:$A$90,$H$8)</f>
        <v>0</v>
      </c>
      <c r="I15" s="25"/>
    </row>
    <row r="16" spans="1:9" x14ac:dyDescent="0.2">
      <c r="E16" s="23">
        <f>SUM(E9:E15)</f>
        <v>0</v>
      </c>
      <c r="F16" s="23">
        <f t="shared" ref="F16:H16" si="3">SUM(F9:F15)</f>
        <v>1</v>
      </c>
      <c r="G16" s="23">
        <f t="shared" si="3"/>
        <v>50</v>
      </c>
      <c r="H16" s="23">
        <f t="shared" si="3"/>
        <v>27</v>
      </c>
      <c r="I16" s="24">
        <f>SUM(E16:H16)</f>
        <v>78</v>
      </c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9657C-68F9-4121-9E80-2858D1D45345}">
  <dimension ref="A1:I19"/>
  <sheetViews>
    <sheetView zoomScale="50" zoomScaleNormal="50" workbookViewId="0">
      <selection activeCell="AG35" sqref="AF35:AG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TEXT(PERCENTUAIS!N1,"0")</f>
        <v>QUESTÃO11</v>
      </c>
    </row>
    <row r="2" spans="1:9" x14ac:dyDescent="0.2">
      <c r="A2" s="41" t="str">
        <f>HLOOKUP(A1,PERCENTUAIS!$D$1:$KT$2,2,FALSE)</f>
        <v>Condições de funcionamento das ferramentas digitais oferecidas pela UFPR: [Outlook]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 t="shared" ref="B9:B15" si="0">($G9+$F9+$E9)/$I$16</f>
        <v>0.15384615384615385</v>
      </c>
      <c r="C9" s="35">
        <f t="shared" ref="C9:C15" si="1">$H9/$I$16</f>
        <v>8.9743589743589744E-2</v>
      </c>
      <c r="D9" s="35">
        <f>B9+C9</f>
        <v>0.24358974358974361</v>
      </c>
      <c r="E9" s="18">
        <f>COUNTIFS(PERCENTUAIS!$N$3:$N$90,$A9,PERCENTUAIS!$A$3:$A$90,$E$8)</f>
        <v>0</v>
      </c>
      <c r="F9" s="18">
        <f>COUNTIFS(PERCENTUAIS!$N$3:$N$90,$A9,PERCENTUAIS!$A$3:$A$90,$F$8)</f>
        <v>1</v>
      </c>
      <c r="G9" s="18">
        <f>COUNTIFS(PERCENTUAIS!$N$3:$N$90,$A9,PERCENTUAIS!$A$3:$A$90,$G$8)</f>
        <v>11</v>
      </c>
      <c r="H9" s="18">
        <f>COUNTIFS(PERCENTUAIS!$N$3:$N$90,$A9,PERCENTUAIS!$A$3:$A$90,$H$8)</f>
        <v>7</v>
      </c>
      <c r="I9" s="19"/>
    </row>
    <row r="10" spans="1:9" x14ac:dyDescent="0.2">
      <c r="A10" s="4" t="s">
        <v>51</v>
      </c>
      <c r="B10" s="35">
        <f t="shared" si="0"/>
        <v>0.29487179487179488</v>
      </c>
      <c r="C10" s="35">
        <f t="shared" si="1"/>
        <v>0.21794871794871795</v>
      </c>
      <c r="D10" s="35">
        <f t="shared" ref="D10:D13" si="2">B10+C10</f>
        <v>0.51282051282051277</v>
      </c>
      <c r="E10" s="18">
        <f>COUNTIFS(PERCENTUAIS!$N$3:$N$90,$A10,PERCENTUAIS!$A$3:$A$90,$E$8)</f>
        <v>0</v>
      </c>
      <c r="F10" s="18">
        <f>COUNTIFS(PERCENTUAIS!$N$3:$N$90,$A10,PERCENTUAIS!$A$3:$A$90,$F$8)</f>
        <v>0</v>
      </c>
      <c r="G10" s="18">
        <f>COUNTIFS(PERCENTUAIS!$N$3:$N$90,$A10,PERCENTUAIS!$A$3:$A$90,$G$8)</f>
        <v>23</v>
      </c>
      <c r="H10" s="18">
        <f>COUNTIFS(PERCENTUAIS!$N$3:$N$90,$A10,PERCENTUAIS!$A$3:$A$90,$H$8)</f>
        <v>17</v>
      </c>
      <c r="I10" s="20"/>
    </row>
    <row r="11" spans="1:9" x14ac:dyDescent="0.2">
      <c r="A11" s="4" t="s">
        <v>49</v>
      </c>
      <c r="B11" s="35">
        <f t="shared" si="0"/>
        <v>0.11538461538461539</v>
      </c>
      <c r="C11" s="35">
        <f t="shared" si="1"/>
        <v>2.564102564102564E-2</v>
      </c>
      <c r="D11" s="35">
        <f t="shared" si="2"/>
        <v>0.14102564102564102</v>
      </c>
      <c r="E11" s="18">
        <f>COUNTIFS(PERCENTUAIS!$N$3:$N$90,$A11,PERCENTUAIS!$A$3:$A$90,$E$8)</f>
        <v>0</v>
      </c>
      <c r="F11" s="18">
        <f>COUNTIFS(PERCENTUAIS!$N$3:$N$90,$A11,PERCENTUAIS!$A$3:$A$90,$F$8)</f>
        <v>0</v>
      </c>
      <c r="G11" s="18">
        <f>COUNTIFS(PERCENTUAIS!$N$3:$N$90,$A11,PERCENTUAIS!$A$3:$A$90,$G$8)</f>
        <v>9</v>
      </c>
      <c r="H11" s="18">
        <f>COUNTIFS(PERCENTUAIS!$N$3:$N$90,$A11,PERCENTUAIS!$A$3:$A$90,$H$8)</f>
        <v>2</v>
      </c>
      <c r="I11" s="21"/>
    </row>
    <row r="12" spans="1:9" x14ac:dyDescent="0.2">
      <c r="A12" s="4" t="s">
        <v>50</v>
      </c>
      <c r="B12" s="35">
        <f t="shared" si="0"/>
        <v>3.8461538461538464E-2</v>
      </c>
      <c r="C12" s="35">
        <f t="shared" si="1"/>
        <v>1.282051282051282E-2</v>
      </c>
      <c r="D12" s="35">
        <f t="shared" si="2"/>
        <v>5.128205128205128E-2</v>
      </c>
      <c r="E12" s="18">
        <f>COUNTIFS(PERCENTUAIS!$N$3:$N$90,$A12,PERCENTUAIS!$A$3:$A$90,$E$8)</f>
        <v>0</v>
      </c>
      <c r="F12" s="18">
        <f>COUNTIFS(PERCENTUAIS!$N$3:$N$90,$A12,PERCENTUAIS!$A$3:$A$90,$F$8)</f>
        <v>0</v>
      </c>
      <c r="G12" s="18">
        <f>COUNTIFS(PERCENTUAIS!$N$3:$N$90,$A12,PERCENTUAIS!$A$3:$A$90,$G$8)</f>
        <v>3</v>
      </c>
      <c r="H12" s="18">
        <f>COUNTIFS(PERCENTUAIS!$N$3:$N$90,$A12,PERCENTUAIS!$A$3:$A$90,$H$8)</f>
        <v>1</v>
      </c>
      <c r="I12" s="22"/>
    </row>
    <row r="13" spans="1:9" x14ac:dyDescent="0.2">
      <c r="A13" s="4" t="s">
        <v>67</v>
      </c>
      <c r="B13" s="35">
        <f t="shared" si="0"/>
        <v>2.564102564102564E-2</v>
      </c>
      <c r="C13" s="35">
        <f t="shared" si="1"/>
        <v>0</v>
      </c>
      <c r="D13" s="35">
        <f t="shared" si="2"/>
        <v>2.564102564102564E-2</v>
      </c>
      <c r="E13" s="18">
        <f>COUNTIFS(PERCENTUAIS!$N$3:$N$90,$A13,PERCENTUAIS!$A$3:$A$90,$E$8)</f>
        <v>0</v>
      </c>
      <c r="F13" s="18">
        <f>COUNTIFS(PERCENTUAIS!$N$3:$N$90,$A13,PERCENTUAIS!$A$3:$A$90,$F$8)</f>
        <v>0</v>
      </c>
      <c r="G13" s="18">
        <f>COUNTIFS(PERCENTUAIS!$N$3:$N$90,$A13,PERCENTUAIS!$A$3:$A$90,$G$8)</f>
        <v>2</v>
      </c>
      <c r="H13" s="18">
        <f>COUNTIFS(PERCENTUAIS!$N$3:$N$90,$A13,PERCENTUAIS!$A$3:$A$90,$H$8)</f>
        <v>0</v>
      </c>
      <c r="I13" s="22"/>
    </row>
    <row r="14" spans="1:9" x14ac:dyDescent="0.2">
      <c r="A14" s="4" t="s">
        <v>55</v>
      </c>
      <c r="B14" s="35">
        <f t="shared" si="0"/>
        <v>1.282051282051282E-2</v>
      </c>
      <c r="C14" s="35">
        <f t="shared" si="1"/>
        <v>0</v>
      </c>
      <c r="D14" s="35">
        <f>B14+C14</f>
        <v>1.282051282051282E-2</v>
      </c>
      <c r="E14" s="18">
        <f>COUNTIFS(PERCENTUAIS!$N$3:$N$90,$A14,PERCENTUAIS!$A$3:$A$90,$E$8)</f>
        <v>0</v>
      </c>
      <c r="F14" s="18">
        <f>COUNTIFS(PERCENTUAIS!$N$3:$N$90,$A14,PERCENTUAIS!$A$3:$A$90,$F$8)</f>
        <v>0</v>
      </c>
      <c r="G14" s="18">
        <f>COUNTIFS(PERCENTUAIS!$N$3:$N$90,$A14,PERCENTUAIS!$A$3:$A$90,$G$8)</f>
        <v>1</v>
      </c>
      <c r="H14" s="18">
        <f>COUNTIFS(PERCENTUAIS!$N$3:$N$90,$A14,PERCENTUAIS!$A$3:$A$90,$H$8)</f>
        <v>0</v>
      </c>
      <c r="I14" s="22"/>
    </row>
    <row r="15" spans="1:9" x14ac:dyDescent="0.2">
      <c r="A15" s="4" t="s">
        <v>52</v>
      </c>
      <c r="B15" s="35">
        <f t="shared" si="0"/>
        <v>1.282051282051282E-2</v>
      </c>
      <c r="C15" s="35">
        <f t="shared" si="1"/>
        <v>0</v>
      </c>
      <c r="D15" s="35">
        <f>B15+C15</f>
        <v>1.282051282051282E-2</v>
      </c>
      <c r="E15" s="18">
        <f>COUNTIFS(PERCENTUAIS!$N$3:$N$90,$A15,PERCENTUAIS!$A$3:$A$90,$E$8)</f>
        <v>0</v>
      </c>
      <c r="F15" s="18">
        <f>COUNTIFS(PERCENTUAIS!$N$3:$N$90,$A15,PERCENTUAIS!$A$3:$A$90,$F$8)</f>
        <v>0</v>
      </c>
      <c r="G15" s="18">
        <f>COUNTIFS(PERCENTUAIS!$N$3:$N$90,$A15,PERCENTUAIS!$A$3:$A$90,$G$8)</f>
        <v>1</v>
      </c>
      <c r="H15" s="18">
        <f>COUNTIFS(PERCENTUAIS!$N$3:$N$90,$A15,PERCENTUAIS!$A$3:$A$90,$H$8)</f>
        <v>0</v>
      </c>
      <c r="I15" s="25"/>
    </row>
    <row r="16" spans="1:9" x14ac:dyDescent="0.2">
      <c r="E16" s="23">
        <f>SUM(E9:E15)</f>
        <v>0</v>
      </c>
      <c r="F16" s="23">
        <f t="shared" ref="F16:H16" si="3">SUM(F9:F15)</f>
        <v>1</v>
      </c>
      <c r="G16" s="23">
        <f t="shared" si="3"/>
        <v>50</v>
      </c>
      <c r="H16" s="23">
        <f t="shared" si="3"/>
        <v>27</v>
      </c>
      <c r="I16" s="24">
        <f>SUM(E16:H16)</f>
        <v>78</v>
      </c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7FCA4-0D3A-42EA-9A60-6FA8E578954F}">
  <dimension ref="A1:I19"/>
  <sheetViews>
    <sheetView zoomScale="40" zoomScaleNormal="40" workbookViewId="0">
      <selection activeCell="AN45" sqref="AN4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TEXT(PERCENTUAIS!O1,"0")</f>
        <v>QUESTÃO12</v>
      </c>
    </row>
    <row r="2" spans="1:9" x14ac:dyDescent="0.2">
      <c r="A2" s="41" t="str">
        <f>HLOOKUP(A1,PERCENTUAIS!$D$1:$KT$2,2,FALSE)</f>
        <v>Condições de funcionamento das ferramentas digitais oferecidas pela UFPR: [OneDrive]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 t="shared" ref="B9:B15" si="0">($G9+$F9+$E9)/$I$16</f>
        <v>0.12820512820512819</v>
      </c>
      <c r="C9" s="35">
        <f t="shared" ref="C9:C15" si="1">$H9/$I$16</f>
        <v>7.6923076923076927E-2</v>
      </c>
      <c r="D9" s="35">
        <f>B9+C9</f>
        <v>0.20512820512820512</v>
      </c>
      <c r="E9" s="18">
        <f>COUNTIFS(PERCENTUAIS!$O$3:$O$90,$A9,PERCENTUAIS!$A$3:$A$90,$E$8)</f>
        <v>0</v>
      </c>
      <c r="F9" s="18">
        <f>COUNTIFS(PERCENTUAIS!$O$3:$O$90,$A9,PERCENTUAIS!$A$3:$A$90,$F$8)</f>
        <v>1</v>
      </c>
      <c r="G9" s="18">
        <f>COUNTIFS(PERCENTUAIS!$O$3:$O$90,$A9,PERCENTUAIS!$A$3:$A$90,$G$8)</f>
        <v>9</v>
      </c>
      <c r="H9" s="18">
        <f>COUNTIFS(PERCENTUAIS!$O$3:$O$90,$A9,PERCENTUAIS!$A$3:$A$90,$H$8)</f>
        <v>6</v>
      </c>
      <c r="I9" s="19"/>
    </row>
    <row r="10" spans="1:9" x14ac:dyDescent="0.2">
      <c r="A10" s="4" t="s">
        <v>51</v>
      </c>
      <c r="B10" s="35">
        <f t="shared" si="0"/>
        <v>0.19230769230769232</v>
      </c>
      <c r="C10" s="35">
        <f t="shared" si="1"/>
        <v>0.12820512820512819</v>
      </c>
      <c r="D10" s="35">
        <f t="shared" ref="D10:D13" si="2">B10+C10</f>
        <v>0.32051282051282048</v>
      </c>
      <c r="E10" s="18">
        <f>COUNTIFS(PERCENTUAIS!$O$3:$O$90,$A10,PERCENTUAIS!$A$3:$A$90,$E$8)</f>
        <v>0</v>
      </c>
      <c r="F10" s="18">
        <f>COUNTIFS(PERCENTUAIS!$O$3:$O$90,$A10,PERCENTUAIS!$A$3:$A$90,$F$8)</f>
        <v>0</v>
      </c>
      <c r="G10" s="18">
        <f>COUNTIFS(PERCENTUAIS!$O$3:$O$90,$A10,PERCENTUAIS!$A$3:$A$90,$G$8)</f>
        <v>15</v>
      </c>
      <c r="H10" s="18">
        <f>COUNTIFS(PERCENTUAIS!$O$3:$O$90,$A10,PERCENTUAIS!$A$3:$A$90,$H$8)</f>
        <v>10</v>
      </c>
      <c r="I10" s="20"/>
    </row>
    <row r="11" spans="1:9" x14ac:dyDescent="0.2">
      <c r="A11" s="4" t="s">
        <v>49</v>
      </c>
      <c r="B11" s="35">
        <f t="shared" si="0"/>
        <v>5.128205128205128E-2</v>
      </c>
      <c r="C11" s="35">
        <f t="shared" si="1"/>
        <v>1.282051282051282E-2</v>
      </c>
      <c r="D11" s="35">
        <f t="shared" si="2"/>
        <v>6.4102564102564097E-2</v>
      </c>
      <c r="E11" s="18">
        <f>COUNTIFS(PERCENTUAIS!$O$3:$O$90,$A11,PERCENTUAIS!$A$3:$A$90,$E$8)</f>
        <v>0</v>
      </c>
      <c r="F11" s="18">
        <f>COUNTIFS(PERCENTUAIS!$O$3:$O$90,$A11,PERCENTUAIS!$A$3:$A$90,$F$8)</f>
        <v>0</v>
      </c>
      <c r="G11" s="18">
        <f>COUNTIFS(PERCENTUAIS!$O$3:$O$90,$A11,PERCENTUAIS!$A$3:$A$90,$G$8)</f>
        <v>4</v>
      </c>
      <c r="H11" s="18">
        <f>COUNTIFS(PERCENTUAIS!$O$3:$O$90,$A11,PERCENTUAIS!$A$3:$A$90,$H$8)</f>
        <v>1</v>
      </c>
      <c r="I11" s="21"/>
    </row>
    <row r="12" spans="1:9" x14ac:dyDescent="0.2">
      <c r="A12" s="4" t="s">
        <v>50</v>
      </c>
      <c r="B12" s="35">
        <f t="shared" si="0"/>
        <v>5.128205128205128E-2</v>
      </c>
      <c r="C12" s="35">
        <f t="shared" si="1"/>
        <v>1.282051282051282E-2</v>
      </c>
      <c r="D12" s="35">
        <f t="shared" si="2"/>
        <v>6.4102564102564097E-2</v>
      </c>
      <c r="E12" s="18">
        <f>COUNTIFS(PERCENTUAIS!$O$3:$O$90,$A12,PERCENTUAIS!$A$3:$A$90,$E$8)</f>
        <v>0</v>
      </c>
      <c r="F12" s="18">
        <f>COUNTIFS(PERCENTUAIS!$O$3:$O$90,$A12,PERCENTUAIS!$A$3:$A$90,$F$8)</f>
        <v>0</v>
      </c>
      <c r="G12" s="18">
        <f>COUNTIFS(PERCENTUAIS!$O$3:$O$90,$A12,PERCENTUAIS!$A$3:$A$90,$G$8)</f>
        <v>4</v>
      </c>
      <c r="H12" s="18">
        <f>COUNTIFS(PERCENTUAIS!$O$3:$O$90,$A12,PERCENTUAIS!$A$3:$A$90,$H$8)</f>
        <v>1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COUNTIFS(PERCENTUAIS!$O$3:$O$90,$A13,PERCENTUAIS!$A$3:$A$90,$E$8)</f>
        <v>0</v>
      </c>
      <c r="F13" s="18">
        <f>COUNTIFS(PERCENTUAIS!$O$3:$O$90,$A13,PERCENTUAIS!$A$3:$A$90,$F$8)</f>
        <v>0</v>
      </c>
      <c r="G13" s="18">
        <f>COUNTIFS(PERCENTUAIS!$O$3:$O$90,$A13,PERCENTUAIS!$A$3:$A$90,$G$8)</f>
        <v>0</v>
      </c>
      <c r="H13" s="18">
        <f>COUNTIFS(PERCENTUAIS!$O$3:$O$90,$A13,PERCENTUAIS!$A$3:$A$90,$H$8)</f>
        <v>0</v>
      </c>
      <c r="I13" s="22"/>
    </row>
    <row r="14" spans="1:9" x14ac:dyDescent="0.2">
      <c r="A14" s="4" t="s">
        <v>55</v>
      </c>
      <c r="B14" s="35">
        <f t="shared" si="0"/>
        <v>8.9743589743589744E-2</v>
      </c>
      <c r="C14" s="35">
        <f t="shared" si="1"/>
        <v>2.564102564102564E-2</v>
      </c>
      <c r="D14" s="35">
        <f>B14+C14</f>
        <v>0.11538461538461539</v>
      </c>
      <c r="E14" s="18">
        <f>COUNTIFS(PERCENTUAIS!$O$3:$O$90,$A14,PERCENTUAIS!$A$3:$A$90,$E$8)</f>
        <v>0</v>
      </c>
      <c r="F14" s="18">
        <f>COUNTIFS(PERCENTUAIS!$O$3:$O$90,$A14,PERCENTUAIS!$A$3:$A$90,$F$8)</f>
        <v>0</v>
      </c>
      <c r="G14" s="18">
        <f>COUNTIFS(PERCENTUAIS!$O$3:$O$90,$A14,PERCENTUAIS!$A$3:$A$90,$G$8)</f>
        <v>7</v>
      </c>
      <c r="H14" s="18">
        <f>COUNTIFS(PERCENTUAIS!$O$3:$O$90,$A14,PERCENTUAIS!$A$3:$A$90,$H$8)</f>
        <v>2</v>
      </c>
      <c r="I14" s="22"/>
    </row>
    <row r="15" spans="1:9" x14ac:dyDescent="0.2">
      <c r="A15" s="4" t="s">
        <v>52</v>
      </c>
      <c r="B15" s="35">
        <f t="shared" si="0"/>
        <v>0.14102564102564102</v>
      </c>
      <c r="C15" s="35">
        <f t="shared" si="1"/>
        <v>8.9743589743589744E-2</v>
      </c>
      <c r="D15" s="35">
        <f>B15+C15</f>
        <v>0.23076923076923078</v>
      </c>
      <c r="E15" s="18">
        <f>COUNTIFS(PERCENTUAIS!$O$3:$O$90,$A15,PERCENTUAIS!$A$3:$A$90,$E$8)</f>
        <v>0</v>
      </c>
      <c r="F15" s="18">
        <f>COUNTIFS(PERCENTUAIS!$O$3:$O$90,$A15,PERCENTUAIS!$A$3:$A$90,$F$8)</f>
        <v>0</v>
      </c>
      <c r="G15" s="18">
        <f>COUNTIFS(PERCENTUAIS!$O$3:$O$90,$A15,PERCENTUAIS!$A$3:$A$90,$G$8)</f>
        <v>11</v>
      </c>
      <c r="H15" s="18">
        <f>COUNTIFS(PERCENTUAIS!$O$3:$O$90,$A15,PERCENTUAIS!$A$3:$A$90,$H$8)</f>
        <v>7</v>
      </c>
      <c r="I15" s="25"/>
    </row>
    <row r="16" spans="1:9" x14ac:dyDescent="0.2">
      <c r="E16" s="23">
        <f>SUM(E9:E15)</f>
        <v>0</v>
      </c>
      <c r="F16" s="23">
        <f t="shared" ref="F16:H16" si="3">SUM(F9:F15)</f>
        <v>1</v>
      </c>
      <c r="G16" s="23">
        <f t="shared" si="3"/>
        <v>50</v>
      </c>
      <c r="H16" s="23">
        <f t="shared" si="3"/>
        <v>27</v>
      </c>
      <c r="I16" s="24">
        <f>SUM(E16:H16)</f>
        <v>78</v>
      </c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CE13E-3AD8-4BEB-8575-69E8AFC440C9}">
  <dimension ref="A1:I19"/>
  <sheetViews>
    <sheetView zoomScale="50" zoomScaleNormal="50" workbookViewId="0">
      <selection activeCell="AG35" sqref="AG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TEXT(PERCENTUAIS!P1,"0")</f>
        <v>QUESTÃO13</v>
      </c>
    </row>
    <row r="2" spans="1:9" x14ac:dyDescent="0.2">
      <c r="A2" s="41" t="str">
        <f>HLOOKUP(A1,PERCENTUAIS!$D$1:$KT$2,2,FALSE)</f>
        <v>Condições de funcionamento das ferramentas digitais oferecidas pela UFPR: [Teams]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 t="shared" ref="B9:B15" si="0">($G9+$F9+$E9)/$I$16</f>
        <v>0.15384615384615385</v>
      </c>
      <c r="C9" s="35">
        <f t="shared" ref="C9:C15" si="1">$H9/$I$16</f>
        <v>7.6923076923076927E-2</v>
      </c>
      <c r="D9" s="35">
        <f>B9+C9</f>
        <v>0.23076923076923078</v>
      </c>
      <c r="E9" s="18">
        <f>COUNTIFS(PERCENTUAIS!$P$3:$P$90,$A9,PERCENTUAIS!$A$3:$A$90,$E$8)</f>
        <v>0</v>
      </c>
      <c r="F9" s="18">
        <f>COUNTIFS(PERCENTUAIS!$P$3:$P$90,$A9,PERCENTUAIS!$A$3:$A$90,$F$8)</f>
        <v>1</v>
      </c>
      <c r="G9" s="18">
        <f>COUNTIFS(PERCENTUAIS!$P$3:$P$90,$A9,PERCENTUAIS!$A$3:$A$90,$G$8)</f>
        <v>11</v>
      </c>
      <c r="H9" s="18">
        <f>COUNTIFS(PERCENTUAIS!$P$3:$P$90,$A9,PERCENTUAIS!$A$3:$A$90,$H$8)</f>
        <v>6</v>
      </c>
      <c r="I9" s="19"/>
    </row>
    <row r="10" spans="1:9" x14ac:dyDescent="0.2">
      <c r="A10" s="4" t="s">
        <v>51</v>
      </c>
      <c r="B10" s="35">
        <f t="shared" si="0"/>
        <v>0.24358974358974358</v>
      </c>
      <c r="C10" s="35">
        <f t="shared" si="1"/>
        <v>0.17948717948717949</v>
      </c>
      <c r="D10" s="35">
        <f t="shared" ref="D10:D13" si="2">B10+C10</f>
        <v>0.42307692307692307</v>
      </c>
      <c r="E10" s="18">
        <f>COUNTIFS(PERCENTUAIS!$P$3:$P$90,$A10,PERCENTUAIS!$A$3:$A$90,$E$8)</f>
        <v>0</v>
      </c>
      <c r="F10" s="18">
        <f>COUNTIFS(PERCENTUAIS!$P$3:$P$90,$A10,PERCENTUAIS!$A$3:$A$90,$F$8)</f>
        <v>0</v>
      </c>
      <c r="G10" s="18">
        <f>COUNTIFS(PERCENTUAIS!$P$3:$P$90,$A10,PERCENTUAIS!$A$3:$A$90,$G$8)</f>
        <v>19</v>
      </c>
      <c r="H10" s="18">
        <f>COUNTIFS(PERCENTUAIS!$P$3:$P$90,$A10,PERCENTUAIS!$A$3:$A$90,$H$8)</f>
        <v>14</v>
      </c>
      <c r="I10" s="20"/>
    </row>
    <row r="11" spans="1:9" x14ac:dyDescent="0.2">
      <c r="A11" s="4" t="s">
        <v>49</v>
      </c>
      <c r="B11" s="35">
        <f t="shared" si="0"/>
        <v>0.12820512820512819</v>
      </c>
      <c r="C11" s="35">
        <f t="shared" si="1"/>
        <v>3.8461538461538464E-2</v>
      </c>
      <c r="D11" s="35">
        <f t="shared" si="2"/>
        <v>0.16666666666666666</v>
      </c>
      <c r="E11" s="18">
        <f>COUNTIFS(PERCENTUAIS!$P$3:$P$90,$A11,PERCENTUAIS!$A$3:$A$90,$E$8)</f>
        <v>0</v>
      </c>
      <c r="F11" s="18">
        <f>COUNTIFS(PERCENTUAIS!$P$3:$P$90,$A11,PERCENTUAIS!$A$3:$A$90,$F$8)</f>
        <v>0</v>
      </c>
      <c r="G11" s="18">
        <f>COUNTIFS(PERCENTUAIS!$P$3:$P$90,$A11,PERCENTUAIS!$A$3:$A$90,$G$8)</f>
        <v>10</v>
      </c>
      <c r="H11" s="18">
        <f>COUNTIFS(PERCENTUAIS!$P$3:$P$90,$A11,PERCENTUAIS!$A$3:$A$90,$H$8)</f>
        <v>3</v>
      </c>
      <c r="I11" s="21"/>
    </row>
    <row r="12" spans="1:9" x14ac:dyDescent="0.2">
      <c r="A12" s="4" t="s">
        <v>50</v>
      </c>
      <c r="B12" s="35">
        <f t="shared" si="0"/>
        <v>5.128205128205128E-2</v>
      </c>
      <c r="C12" s="35">
        <f t="shared" si="1"/>
        <v>1.282051282051282E-2</v>
      </c>
      <c r="D12" s="35">
        <f t="shared" si="2"/>
        <v>6.4102564102564097E-2</v>
      </c>
      <c r="E12" s="18">
        <f>COUNTIFS(PERCENTUAIS!$P$3:$P$90,$A12,PERCENTUAIS!$A$3:$A$90,$E$8)</f>
        <v>0</v>
      </c>
      <c r="F12" s="18">
        <f>COUNTIFS(PERCENTUAIS!$P$3:$P$90,$A12,PERCENTUAIS!$A$3:$A$90,$F$8)</f>
        <v>0</v>
      </c>
      <c r="G12" s="18">
        <f>COUNTIFS(PERCENTUAIS!$P$3:$P$90,$A12,PERCENTUAIS!$A$3:$A$90,$G$8)</f>
        <v>4</v>
      </c>
      <c r="H12" s="18">
        <f>COUNTIFS(PERCENTUAIS!$P$3:$P$90,$A12,PERCENTUAIS!$A$3:$A$90,$H$8)</f>
        <v>1</v>
      </c>
      <c r="I12" s="22"/>
    </row>
    <row r="13" spans="1:9" x14ac:dyDescent="0.2">
      <c r="A13" s="4" t="s">
        <v>67</v>
      </c>
      <c r="B13" s="35">
        <f t="shared" si="0"/>
        <v>6.4102564102564097E-2</v>
      </c>
      <c r="C13" s="35">
        <f t="shared" si="1"/>
        <v>0</v>
      </c>
      <c r="D13" s="35">
        <f t="shared" si="2"/>
        <v>6.4102564102564097E-2</v>
      </c>
      <c r="E13" s="18">
        <f>COUNTIFS(PERCENTUAIS!$P$3:$P$90,$A13,PERCENTUAIS!$A$3:$A$90,$E$8)</f>
        <v>0</v>
      </c>
      <c r="F13" s="18">
        <f>COUNTIFS(PERCENTUAIS!$P$3:$P$90,$A13,PERCENTUAIS!$A$3:$A$90,$F$8)</f>
        <v>0</v>
      </c>
      <c r="G13" s="18">
        <f>COUNTIFS(PERCENTUAIS!$P$3:$P$90,$A13,PERCENTUAIS!$A$3:$A$90,$G$8)</f>
        <v>5</v>
      </c>
      <c r="H13" s="18">
        <f>COUNTIFS(PERCENTUAIS!$P$3:$P$90,$A13,PERCENTUAIS!$A$3:$A$90,$H$8)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1.282051282051282E-2</v>
      </c>
      <c r="D14" s="35">
        <f>B14+C14</f>
        <v>1.282051282051282E-2</v>
      </c>
      <c r="E14" s="18">
        <f>COUNTIFS(PERCENTUAIS!$P$3:$P$90,$A14,PERCENTUAIS!$A$3:$A$90,$E$8)</f>
        <v>0</v>
      </c>
      <c r="F14" s="18">
        <f>COUNTIFS(PERCENTUAIS!$P$3:$P$90,$A14,PERCENTUAIS!$A$3:$A$90,$F$8)</f>
        <v>0</v>
      </c>
      <c r="G14" s="18">
        <f>COUNTIFS(PERCENTUAIS!$P$3:$P$90,$A14,PERCENTUAIS!$A$3:$A$90,$G$8)</f>
        <v>0</v>
      </c>
      <c r="H14" s="18">
        <f>COUNTIFS(PERCENTUAIS!$P$3:$P$90,$A14,PERCENTUAIS!$A$3:$A$90,$H$8)</f>
        <v>1</v>
      </c>
      <c r="I14" s="22"/>
    </row>
    <row r="15" spans="1:9" x14ac:dyDescent="0.2">
      <c r="A15" s="4" t="s">
        <v>52</v>
      </c>
      <c r="B15" s="35">
        <f t="shared" si="0"/>
        <v>1.282051282051282E-2</v>
      </c>
      <c r="C15" s="35">
        <f t="shared" si="1"/>
        <v>2.564102564102564E-2</v>
      </c>
      <c r="D15" s="35">
        <f>B15+C15</f>
        <v>3.8461538461538464E-2</v>
      </c>
      <c r="E15" s="18">
        <f>COUNTIFS(PERCENTUAIS!$P$3:$P$90,$A15,PERCENTUAIS!$A$3:$A$90,$E$8)</f>
        <v>0</v>
      </c>
      <c r="F15" s="18">
        <f>COUNTIFS(PERCENTUAIS!$P$3:$P$90,$A15,PERCENTUAIS!$A$3:$A$90,$F$8)</f>
        <v>0</v>
      </c>
      <c r="G15" s="18">
        <f>COUNTIFS(PERCENTUAIS!$P$3:$P$90,$A15,PERCENTUAIS!$A$3:$A$90,$G$8)</f>
        <v>1</v>
      </c>
      <c r="H15" s="18">
        <f>COUNTIFS(PERCENTUAIS!$P$3:$P$90,$A15,PERCENTUAIS!$A$3:$A$90,$H$8)</f>
        <v>2</v>
      </c>
      <c r="I15" s="22"/>
    </row>
    <row r="16" spans="1:9" x14ac:dyDescent="0.2">
      <c r="E16" s="23">
        <f>SUM(E9:E15)</f>
        <v>0</v>
      </c>
      <c r="F16" s="23">
        <f t="shared" ref="F16:H16" si="3">SUM(F9:F15)</f>
        <v>1</v>
      </c>
      <c r="G16" s="23">
        <f t="shared" si="3"/>
        <v>50</v>
      </c>
      <c r="H16" s="23">
        <f t="shared" si="3"/>
        <v>27</v>
      </c>
      <c r="I16" s="26">
        <f>SUM(E16:H16)</f>
        <v>78</v>
      </c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118FD-DBF1-4594-A428-CA3C50D12646}">
  <dimension ref="A1:I16"/>
  <sheetViews>
    <sheetView zoomScale="70" zoomScaleNormal="70" workbookViewId="0">
      <selection activeCell="D23" sqref="D22:D2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TEXT(PERCENTUAIS!Q1,"0")</f>
        <v>QUESTÃO14</v>
      </c>
    </row>
    <row r="2" spans="1:9" x14ac:dyDescent="0.2">
      <c r="A2" s="41" t="str">
        <f>HLOOKUP(A1,PERCENTUAIS!$D$1:$KV$2,2,FALSE)</f>
        <v>Adaptação  de estrutura para o desenvolvimento do meu trabalho durante o período remoto: [Emprestei da UFPR os equipamentos e/ou mobiliários necessários]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8" spans="1:9" x14ac:dyDescent="0.2">
      <c r="A8" s="2"/>
      <c r="E8" s="3"/>
    </row>
    <row r="9" spans="1:9" ht="38.25" x14ac:dyDescent="0.2">
      <c r="A9" s="6"/>
      <c r="B9" s="7" t="s">
        <v>119</v>
      </c>
      <c r="C9" s="7" t="s">
        <v>120</v>
      </c>
      <c r="D9" s="7" t="s">
        <v>121</v>
      </c>
      <c r="E9" s="8" t="s">
        <v>72</v>
      </c>
      <c r="F9" s="8" t="s">
        <v>71</v>
      </c>
      <c r="G9" s="8" t="s">
        <v>48</v>
      </c>
      <c r="H9" s="8" t="s">
        <v>59</v>
      </c>
      <c r="I9" s="6" t="s">
        <v>122</v>
      </c>
    </row>
    <row r="10" spans="1:9" x14ac:dyDescent="0.2">
      <c r="A10" s="8" t="s">
        <v>54</v>
      </c>
      <c r="B10" s="36">
        <f>(E10+F10+G10)/$I$12</f>
        <v>3.4090909090909088E-2</v>
      </c>
      <c r="C10" s="36">
        <f>$H10/$I$12</f>
        <v>7.9545454545454544E-2</v>
      </c>
      <c r="D10" s="36">
        <f>B10+C10</f>
        <v>0.11363636363636363</v>
      </c>
      <c r="E10" s="9">
        <f>COUNTIFS(PERCENTUAIS!$Q$3:$Q$90,$A10,PERCENTUAIS!$A$3:$A$90,$E$9)</f>
        <v>0</v>
      </c>
      <c r="F10" s="9">
        <f>COUNTIFS(PERCENTUAIS!$Q$3:$Q$90,$A10,PERCENTUAIS!$A$3:$A$90,$F$9)</f>
        <v>0</v>
      </c>
      <c r="G10" s="9">
        <f>COUNTIFS(PERCENTUAIS!$Q$3:$Q$90,$A10,PERCENTUAIS!$A$3:$A$90,$G$9)</f>
        <v>3</v>
      </c>
      <c r="H10" s="9">
        <f>COUNTIFS(PERCENTUAIS!$Q$3:$Q$90,$A10,PERCENTUAIS!$A$3:$A$90,$H$9)</f>
        <v>7</v>
      </c>
      <c r="I10" s="10"/>
    </row>
    <row r="11" spans="1:9" x14ac:dyDescent="0.2">
      <c r="A11" s="8" t="s">
        <v>53</v>
      </c>
      <c r="B11" s="36">
        <f>(E11+F11+G11)/$I$12</f>
        <v>0.64772727272727271</v>
      </c>
      <c r="C11" s="36">
        <f>$H11/$I$12</f>
        <v>0.23863636363636365</v>
      </c>
      <c r="D11" s="36">
        <f t="shared" ref="D11" si="0">B11+C11</f>
        <v>0.88636363636363635</v>
      </c>
      <c r="E11" s="9">
        <f>COUNTIFS(PERCENTUAIS!$Q$3:$Q$90,$A11,PERCENTUAIS!$A$3:$A$90,$E$9)</f>
        <v>0</v>
      </c>
      <c r="F11" s="9">
        <f>COUNTIFS(PERCENTUAIS!$Q$3:$Q$90,$A11,PERCENTUAIS!$A$3:$A$90,$F$9)</f>
        <v>1</v>
      </c>
      <c r="G11" s="9">
        <f>COUNTIFS(PERCENTUAIS!$Q$3:$Q$90,$A11,PERCENTUAIS!$A$3:$A$90,$G$9)</f>
        <v>56</v>
      </c>
      <c r="H11" s="9">
        <f>COUNTIFS(PERCENTUAIS!$Q$3:$Q$90,$A11,PERCENTUAIS!$A$3:$A$90,$H$9)</f>
        <v>21</v>
      </c>
      <c r="I11" s="11"/>
    </row>
    <row r="12" spans="1:9" x14ac:dyDescent="0.2">
      <c r="A12" s="6"/>
      <c r="B12" s="37">
        <f t="shared" ref="B12:H12" si="1">SUM(B10:B11)</f>
        <v>0.68181818181818177</v>
      </c>
      <c r="C12" s="37">
        <f t="shared" si="1"/>
        <v>0.31818181818181818</v>
      </c>
      <c r="D12" s="36">
        <f t="shared" si="1"/>
        <v>1</v>
      </c>
      <c r="E12" s="12">
        <f t="shared" si="1"/>
        <v>0</v>
      </c>
      <c r="F12" s="12">
        <f t="shared" si="1"/>
        <v>1</v>
      </c>
      <c r="G12" s="9">
        <f t="shared" si="1"/>
        <v>59</v>
      </c>
      <c r="H12" s="13">
        <f t="shared" si="1"/>
        <v>28</v>
      </c>
      <c r="I12" s="14">
        <f>SUM(E12:H12)</f>
        <v>88</v>
      </c>
    </row>
    <row r="14" spans="1:9" x14ac:dyDescent="0.2">
      <c r="A14" s="1"/>
    </row>
    <row r="15" spans="1:9" x14ac:dyDescent="0.2">
      <c r="A15" s="1"/>
    </row>
    <row r="16" spans="1:9" x14ac:dyDescent="0.2">
      <c r="A16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A3009-3473-440A-A92A-83D2600E8013}">
  <dimension ref="A1:I16"/>
  <sheetViews>
    <sheetView zoomScale="70" zoomScaleNormal="70" workbookViewId="0">
      <selection activeCell="B10" sqref="B1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TEXT(PERCENTUAIS!R1,"0")</f>
        <v>QUESTÃO15</v>
      </c>
    </row>
    <row r="2" spans="1:9" x14ac:dyDescent="0.2">
      <c r="A2" s="41" t="str">
        <f>HLOOKUP(A1,PERCENTUAIS!$D$1:$KV$2,2,FALSE)</f>
        <v>Adaptação  de estrutura para o desenvolvimento do meu trabalho durante o período remoto: [Investi em equipamentos, mobiliários, pacote de serviços de internet, outros]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8" spans="1:9" x14ac:dyDescent="0.2">
      <c r="A8" s="2"/>
      <c r="E8" s="3"/>
    </row>
    <row r="9" spans="1:9" ht="38.25" x14ac:dyDescent="0.2">
      <c r="A9" s="6"/>
      <c r="B9" s="7" t="s">
        <v>119</v>
      </c>
      <c r="C9" s="7" t="s">
        <v>120</v>
      </c>
      <c r="D9" s="7" t="s">
        <v>121</v>
      </c>
      <c r="E9" s="8" t="s">
        <v>72</v>
      </c>
      <c r="F9" s="8" t="s">
        <v>71</v>
      </c>
      <c r="G9" s="8" t="s">
        <v>48</v>
      </c>
      <c r="H9" s="8" t="s">
        <v>59</v>
      </c>
      <c r="I9" s="6" t="s">
        <v>122</v>
      </c>
    </row>
    <row r="10" spans="1:9" x14ac:dyDescent="0.2">
      <c r="A10" s="8" t="s">
        <v>54</v>
      </c>
      <c r="B10" s="36">
        <f>(E10+F10+G10)/$I$12</f>
        <v>0.39772727272727271</v>
      </c>
      <c r="C10" s="36">
        <f>$H10/$I$12</f>
        <v>0.15909090909090909</v>
      </c>
      <c r="D10" s="36">
        <f>B10+C10</f>
        <v>0.55681818181818177</v>
      </c>
      <c r="E10" s="9">
        <f>COUNTIFS(PERCENTUAIS!$R$3:$R$90,$A10,PERCENTUAIS!$A$3:$A$90,$E$9)</f>
        <v>0</v>
      </c>
      <c r="F10" s="9">
        <f>COUNTIFS(PERCENTUAIS!$R$3:$R$90,$A10,PERCENTUAIS!$A$3:$A$90,$F$9)</f>
        <v>1</v>
      </c>
      <c r="G10" s="9">
        <f>COUNTIFS(PERCENTUAIS!$R$3:$R$90,$A10,PERCENTUAIS!$A$3:$A$90,$G$9)</f>
        <v>34</v>
      </c>
      <c r="H10" s="9">
        <f>COUNTIFS(PERCENTUAIS!$R$3:$R$90,$A10,PERCENTUAIS!$A$3:$A$90,$H$9)</f>
        <v>14</v>
      </c>
      <c r="I10" s="10"/>
    </row>
    <row r="11" spans="1:9" x14ac:dyDescent="0.2">
      <c r="A11" s="8" t="s">
        <v>53</v>
      </c>
      <c r="B11" s="36">
        <f>(E11+F11+G11)/$I$12</f>
        <v>0.28409090909090912</v>
      </c>
      <c r="C11" s="36">
        <f>$H11/$I$12</f>
        <v>0.15909090909090909</v>
      </c>
      <c r="D11" s="36">
        <f t="shared" ref="D11" si="0">B11+C11</f>
        <v>0.44318181818181823</v>
      </c>
      <c r="E11" s="9">
        <f>COUNTIFS(PERCENTUAIS!$R$3:$R$90,$A11,PERCENTUAIS!$A$3:$A$90,$E$9)</f>
        <v>0</v>
      </c>
      <c r="F11" s="9">
        <f>COUNTIFS(PERCENTUAIS!$R$3:$R$90,$A11,PERCENTUAIS!$A$3:$A$90,$F$9)</f>
        <v>0</v>
      </c>
      <c r="G11" s="9">
        <f>COUNTIFS(PERCENTUAIS!$R$3:$R$90,$A11,PERCENTUAIS!$A$3:$A$90,$G$9)</f>
        <v>25</v>
      </c>
      <c r="H11" s="9">
        <f>COUNTIFS(PERCENTUAIS!$R$3:$R$90,$A11,PERCENTUAIS!$A$3:$A$90,$H$9)</f>
        <v>14</v>
      </c>
      <c r="I11" s="11"/>
    </row>
    <row r="12" spans="1:9" x14ac:dyDescent="0.2">
      <c r="A12" s="6"/>
      <c r="B12" s="37">
        <f t="shared" ref="B12:H12" si="1">SUM(B10:B11)</f>
        <v>0.68181818181818188</v>
      </c>
      <c r="C12" s="37">
        <f t="shared" si="1"/>
        <v>0.31818181818181818</v>
      </c>
      <c r="D12" s="36">
        <f t="shared" si="1"/>
        <v>1</v>
      </c>
      <c r="E12" s="12">
        <f t="shared" si="1"/>
        <v>0</v>
      </c>
      <c r="F12" s="12">
        <f t="shared" si="1"/>
        <v>1</v>
      </c>
      <c r="G12" s="9">
        <f t="shared" si="1"/>
        <v>59</v>
      </c>
      <c r="H12" s="13">
        <f t="shared" si="1"/>
        <v>28</v>
      </c>
      <c r="I12" s="14">
        <f>SUM(E12:H12)</f>
        <v>88</v>
      </c>
    </row>
    <row r="14" spans="1:9" x14ac:dyDescent="0.2">
      <c r="A14" s="1"/>
    </row>
    <row r="15" spans="1:9" x14ac:dyDescent="0.2">
      <c r="A15" s="1"/>
    </row>
    <row r="16" spans="1:9" x14ac:dyDescent="0.2">
      <c r="A16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ADB6A-0B24-4DF2-AF50-F03D8CF6DD64}">
  <dimension ref="A1:I16"/>
  <sheetViews>
    <sheetView zoomScale="60" zoomScaleNormal="60" workbookViewId="0">
      <selection activeCell="AC35" sqref="AC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TEXT(PERCENTUAIS!S1,"0")</f>
        <v>QUESTÃO16</v>
      </c>
    </row>
    <row r="2" spans="1:9" x14ac:dyDescent="0.2">
      <c r="A2" s="41" t="str">
        <f>HLOOKUP(A1,PERCENTUAIS!$D$1:$KV$2,2,FALSE)</f>
        <v>Adaptação  de estrutura para o desenvolvimento do meu trabalho durante o período remoto: [Não investi, pois Não tive necessidade]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8" spans="1:9" x14ac:dyDescent="0.2">
      <c r="A8" s="2"/>
      <c r="E8" s="3"/>
    </row>
    <row r="9" spans="1:9" ht="38.25" x14ac:dyDescent="0.2">
      <c r="A9" s="6"/>
      <c r="B9" s="7" t="s">
        <v>119</v>
      </c>
      <c r="C9" s="7" t="s">
        <v>120</v>
      </c>
      <c r="D9" s="7" t="s">
        <v>121</v>
      </c>
      <c r="E9" s="8" t="s">
        <v>72</v>
      </c>
      <c r="F9" s="8" t="s">
        <v>71</v>
      </c>
      <c r="G9" s="8" t="s">
        <v>48</v>
      </c>
      <c r="H9" s="8" t="s">
        <v>59</v>
      </c>
      <c r="I9" s="6" t="s">
        <v>122</v>
      </c>
    </row>
    <row r="10" spans="1:9" x14ac:dyDescent="0.2">
      <c r="A10" s="8" t="s">
        <v>54</v>
      </c>
      <c r="B10" s="36">
        <f>(E10+F10+G10)/$I$12</f>
        <v>0.15909090909090909</v>
      </c>
      <c r="C10" s="36">
        <f>$H10/$I$12</f>
        <v>0.10227272727272728</v>
      </c>
      <c r="D10" s="36">
        <f>B10+C10</f>
        <v>0.26136363636363635</v>
      </c>
      <c r="E10" s="9">
        <f>COUNTIFS(PERCENTUAIS!$S$3:$S$90,$A10,PERCENTUAIS!$A$3:$A$90,$E$9)</f>
        <v>0</v>
      </c>
      <c r="F10" s="9">
        <f>COUNTIFS(PERCENTUAIS!$S$3:$S$90,$A10,PERCENTUAIS!$A$3:$A$90,$F$9)</f>
        <v>0</v>
      </c>
      <c r="G10" s="9">
        <f>COUNTIFS(PERCENTUAIS!$S$3:$S$90,$A10,PERCENTUAIS!$A$3:$A$90,$G$9)</f>
        <v>14</v>
      </c>
      <c r="H10" s="9">
        <f>COUNTIFS(PERCENTUAIS!$S$3:$S$90,$A10,PERCENTUAIS!$A$3:$A$90,$H$9)</f>
        <v>9</v>
      </c>
      <c r="I10" s="10"/>
    </row>
    <row r="11" spans="1:9" x14ac:dyDescent="0.2">
      <c r="A11" s="8" t="s">
        <v>53</v>
      </c>
      <c r="B11" s="36">
        <f>(E11+F11+G11)/$I$12</f>
        <v>0.52272727272727271</v>
      </c>
      <c r="C11" s="36">
        <f>$H11/$I$12</f>
        <v>0.21590909090909091</v>
      </c>
      <c r="D11" s="36">
        <f t="shared" ref="D11" si="0">B11+C11</f>
        <v>0.73863636363636365</v>
      </c>
      <c r="E11" s="9">
        <f>COUNTIFS(PERCENTUAIS!$S$3:$S$90,$A11,PERCENTUAIS!$A$3:$A$90,$E$9)</f>
        <v>0</v>
      </c>
      <c r="F11" s="9">
        <f>COUNTIFS(PERCENTUAIS!$S$3:$S$90,$A11,PERCENTUAIS!$A$3:$A$90,$F$9)</f>
        <v>1</v>
      </c>
      <c r="G11" s="9">
        <f>COUNTIFS(PERCENTUAIS!$S$3:$S$90,$A11,PERCENTUAIS!$A$3:$A$90,$G$9)</f>
        <v>45</v>
      </c>
      <c r="H11" s="9">
        <f>COUNTIFS(PERCENTUAIS!$S$3:$S$90,$A11,PERCENTUAIS!$A$3:$A$90,$H$9)</f>
        <v>19</v>
      </c>
      <c r="I11" s="11"/>
    </row>
    <row r="12" spans="1:9" x14ac:dyDescent="0.2">
      <c r="A12" s="6"/>
      <c r="B12" s="37">
        <f t="shared" ref="B12:H12" si="1">SUM(B10:B11)</f>
        <v>0.68181818181818177</v>
      </c>
      <c r="C12" s="37">
        <f t="shared" si="1"/>
        <v>0.31818181818181818</v>
      </c>
      <c r="D12" s="36">
        <f t="shared" si="1"/>
        <v>1</v>
      </c>
      <c r="E12" s="12">
        <f t="shared" si="1"/>
        <v>0</v>
      </c>
      <c r="F12" s="12">
        <f t="shared" si="1"/>
        <v>1</v>
      </c>
      <c r="G12" s="9">
        <f t="shared" si="1"/>
        <v>59</v>
      </c>
      <c r="H12" s="13">
        <f t="shared" si="1"/>
        <v>28</v>
      </c>
      <c r="I12" s="14">
        <f>SUM(E12:H12)</f>
        <v>88</v>
      </c>
    </row>
    <row r="14" spans="1:9" x14ac:dyDescent="0.2">
      <c r="A14" s="1"/>
    </row>
    <row r="15" spans="1:9" x14ac:dyDescent="0.2">
      <c r="A15" s="1"/>
    </row>
    <row r="16" spans="1:9" x14ac:dyDescent="0.2">
      <c r="A16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B8FE6-9DFD-49BA-909C-A12A93E3A770}">
  <dimension ref="A1:I16"/>
  <sheetViews>
    <sheetView zoomScale="50" zoomScaleNormal="50" workbookViewId="0">
      <selection activeCell="AH34" sqref="AH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</cols>
  <sheetData>
    <row r="1" spans="1:9" x14ac:dyDescent="0.2">
      <c r="A1" s="1" t="str">
        <f>TEXT(PERCENTUAIS!T1,"0")</f>
        <v>QUESTÃO17</v>
      </c>
    </row>
    <row r="2" spans="1:9" x14ac:dyDescent="0.2">
      <c r="A2" s="41" t="str">
        <f>HLOOKUP(A1,PERCENTUAIS!$D$1:$KV$2,2,FALSE)</f>
        <v>Adaptação  de estrutura para o desenvolvimento do meu trabalho durante o período remoto: [Não investi, pois não tive Condições]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8" spans="1:9" x14ac:dyDescent="0.2">
      <c r="A8" s="2"/>
      <c r="E8" s="3"/>
    </row>
    <row r="9" spans="1:9" ht="38.25" x14ac:dyDescent="0.2">
      <c r="A9" s="6"/>
      <c r="B9" s="7" t="s">
        <v>119</v>
      </c>
      <c r="C9" s="7" t="s">
        <v>120</v>
      </c>
      <c r="D9" s="7" t="s">
        <v>121</v>
      </c>
      <c r="E9" s="8" t="s">
        <v>72</v>
      </c>
      <c r="F9" s="8" t="s">
        <v>71</v>
      </c>
      <c r="G9" s="8" t="s">
        <v>48</v>
      </c>
      <c r="H9" s="8" t="s">
        <v>59</v>
      </c>
      <c r="I9" s="6" t="s">
        <v>122</v>
      </c>
    </row>
    <row r="10" spans="1:9" x14ac:dyDescent="0.2">
      <c r="A10" s="8" t="s">
        <v>54</v>
      </c>
      <c r="B10" s="36">
        <f>(E10+F10+G10)/$I$12</f>
        <v>1.1363636363636364E-2</v>
      </c>
      <c r="C10" s="36">
        <f>$H10/$I$12</f>
        <v>2.2727272727272728E-2</v>
      </c>
      <c r="D10" s="36">
        <f>B10+C10</f>
        <v>3.4090909090909088E-2</v>
      </c>
      <c r="E10" s="9">
        <f>COUNTIFS(PERCENTUAIS!$T$3:$T$90,$A10,PERCENTUAIS!$A$3:$A$90,$E$9)</f>
        <v>0</v>
      </c>
      <c r="F10" s="9">
        <f>COUNTIFS(PERCENTUAIS!$T$3:$T$90,$A10,PERCENTUAIS!$A$3:$A$90,$F$9)</f>
        <v>0</v>
      </c>
      <c r="G10" s="9">
        <f>COUNTIFS(PERCENTUAIS!$T$3:$T$90,$A10,PERCENTUAIS!$A$3:$A$90,$G$9)</f>
        <v>1</v>
      </c>
      <c r="H10" s="9">
        <f>COUNTIFS(PERCENTUAIS!$T$3:$T$90,$A10,PERCENTUAIS!$A$3:$A$90,$H$9)</f>
        <v>2</v>
      </c>
      <c r="I10" s="10"/>
    </row>
    <row r="11" spans="1:9" x14ac:dyDescent="0.2">
      <c r="A11" s="8" t="s">
        <v>53</v>
      </c>
      <c r="B11" s="36">
        <f>(E11+F11+G11)/$I$12</f>
        <v>0.67045454545454541</v>
      </c>
      <c r="C11" s="36">
        <f>$H11/$I$12</f>
        <v>0.29545454545454547</v>
      </c>
      <c r="D11" s="36">
        <f t="shared" ref="D11" si="0">B11+C11</f>
        <v>0.96590909090909083</v>
      </c>
      <c r="E11" s="9">
        <f>COUNTIFS(PERCENTUAIS!$T$3:$T$90,$A11,PERCENTUAIS!$A$3:$A$90,$E$9)</f>
        <v>0</v>
      </c>
      <c r="F11" s="9">
        <f>COUNTIFS(PERCENTUAIS!$T$3:$T$90,$A11,PERCENTUAIS!$A$3:$A$90,$F$9)</f>
        <v>1</v>
      </c>
      <c r="G11" s="9">
        <f>COUNTIFS(PERCENTUAIS!$T$3:$T$90,$A11,PERCENTUAIS!$A$3:$A$90,$G$9)</f>
        <v>58</v>
      </c>
      <c r="H11" s="9">
        <f>COUNTIFS(PERCENTUAIS!$T$3:$T$90,$A11,PERCENTUAIS!$A$3:$A$90,$H$9)</f>
        <v>26</v>
      </c>
      <c r="I11" s="11"/>
    </row>
    <row r="12" spans="1:9" x14ac:dyDescent="0.2">
      <c r="A12" s="6"/>
      <c r="B12" s="37">
        <f t="shared" ref="B12:H12" si="1">SUM(B10:B11)</f>
        <v>0.68181818181818177</v>
      </c>
      <c r="C12" s="37">
        <f t="shared" si="1"/>
        <v>0.31818181818181818</v>
      </c>
      <c r="D12" s="36">
        <f t="shared" si="1"/>
        <v>0.99999999999999989</v>
      </c>
      <c r="E12" s="12">
        <f t="shared" si="1"/>
        <v>0</v>
      </c>
      <c r="F12" s="12">
        <f t="shared" si="1"/>
        <v>1</v>
      </c>
      <c r="G12" s="9">
        <f t="shared" si="1"/>
        <v>59</v>
      </c>
      <c r="H12" s="13">
        <f t="shared" si="1"/>
        <v>28</v>
      </c>
      <c r="I12" s="14">
        <f>SUM(E12:H12)</f>
        <v>88</v>
      </c>
    </row>
    <row r="14" spans="1:9" x14ac:dyDescent="0.2">
      <c r="A14" s="1"/>
    </row>
    <row r="15" spans="1:9" x14ac:dyDescent="0.2">
      <c r="A15" s="1"/>
    </row>
    <row r="16" spans="1:9" x14ac:dyDescent="0.2">
      <c r="A16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738BA-B32D-4EC7-A490-900D0E83081F}">
  <dimension ref="A1:I19"/>
  <sheetViews>
    <sheetView zoomScale="50" zoomScaleNormal="50" workbookViewId="0">
      <selection activeCell="AH35" sqref="AG35:AH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TEXT(PERCENTUAIS!U1,"0")</f>
        <v>QUESTÃO18</v>
      </c>
    </row>
    <row r="2" spans="1:9" x14ac:dyDescent="0.2">
      <c r="A2" s="41" t="str">
        <f>HLOOKUP(A1,PERCENTUAIS!$D$1:$KT$2,2,FALSE)</f>
        <v>Condições estruturais que disponho para a realização das atividades remotas: [Internet]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 t="shared" ref="B9:B15" si="0">($G9+$F9+$E9)/$I$16</f>
        <v>0.24358974358974358</v>
      </c>
      <c r="C9" s="35">
        <f t="shared" ref="C9:C15" si="1">$H9/$I$16</f>
        <v>0.11538461538461539</v>
      </c>
      <c r="D9" s="35">
        <f>B9+C9</f>
        <v>0.35897435897435898</v>
      </c>
      <c r="E9" s="18">
        <f>COUNTIFS(PERCENTUAIS!$U$3:$U$90,$A9,PERCENTUAIS!$A$3:$A$90,$E$8)</f>
        <v>0</v>
      </c>
      <c r="F9" s="18">
        <f>COUNTIFS(PERCENTUAIS!$U$3:$U$90,$A9,PERCENTUAIS!$A$3:$A$90,$F$8)</f>
        <v>1</v>
      </c>
      <c r="G9" s="18">
        <f>COUNTIFS(PERCENTUAIS!$U$3:$U$90,$A9,PERCENTUAIS!$A$3:$A$90,$G$8)</f>
        <v>18</v>
      </c>
      <c r="H9" s="18">
        <f>COUNTIFS(PERCENTUAIS!$U$3:$U$90,$A9,PERCENTUAIS!$A$3:$A$90,$H$8)</f>
        <v>9</v>
      </c>
      <c r="I9" s="19"/>
    </row>
    <row r="10" spans="1:9" x14ac:dyDescent="0.2">
      <c r="A10" s="4" t="s">
        <v>51</v>
      </c>
      <c r="B10" s="35">
        <f t="shared" si="0"/>
        <v>0.26923076923076922</v>
      </c>
      <c r="C10" s="35">
        <f t="shared" si="1"/>
        <v>0.15384615384615385</v>
      </c>
      <c r="D10" s="35">
        <f t="shared" ref="D10:D13" si="2">B10+C10</f>
        <v>0.42307692307692307</v>
      </c>
      <c r="E10" s="18">
        <f>COUNTIFS(PERCENTUAIS!$U$3:$U$90,$A10,PERCENTUAIS!$A$3:$A$90,$E$8)</f>
        <v>0</v>
      </c>
      <c r="F10" s="18">
        <f>COUNTIFS(PERCENTUAIS!$U$3:$U$90,$A10,PERCENTUAIS!$A$3:$A$90,$F$8)</f>
        <v>0</v>
      </c>
      <c r="G10" s="18">
        <f>COUNTIFS(PERCENTUAIS!$U$3:$U$90,$A10,PERCENTUAIS!$A$3:$A$90,$G$8)</f>
        <v>21</v>
      </c>
      <c r="H10" s="18">
        <f>COUNTIFS(PERCENTUAIS!$U$3:$U$90,$A10,PERCENTUAIS!$A$3:$A$90,$H$8)</f>
        <v>12</v>
      </c>
      <c r="I10" s="20"/>
    </row>
    <row r="11" spans="1:9" x14ac:dyDescent="0.2">
      <c r="A11" s="4" t="s">
        <v>49</v>
      </c>
      <c r="B11" s="35">
        <f t="shared" si="0"/>
        <v>0.12820512820512819</v>
      </c>
      <c r="C11" s="35">
        <f t="shared" si="1"/>
        <v>7.6923076923076927E-2</v>
      </c>
      <c r="D11" s="35">
        <f t="shared" si="2"/>
        <v>0.20512820512820512</v>
      </c>
      <c r="E11" s="18">
        <f>COUNTIFS(PERCENTUAIS!$U$3:$U$90,$A11,PERCENTUAIS!$A$3:$A$90,$E$8)</f>
        <v>0</v>
      </c>
      <c r="F11" s="18">
        <f>COUNTIFS(PERCENTUAIS!$U$3:$U$90,$A11,PERCENTUAIS!$A$3:$A$90,$F$8)</f>
        <v>0</v>
      </c>
      <c r="G11" s="18">
        <f>COUNTIFS(PERCENTUAIS!$U$3:$U$90,$A11,PERCENTUAIS!$A$3:$A$90,$G$8)</f>
        <v>10</v>
      </c>
      <c r="H11" s="18">
        <f>COUNTIFS(PERCENTUAIS!$U$3:$U$90,$A11,PERCENTUAIS!$A$3:$A$90,$H$8)</f>
        <v>6</v>
      </c>
      <c r="I11" s="21"/>
    </row>
    <row r="12" spans="1:9" x14ac:dyDescent="0.2">
      <c r="A12" s="4" t="s">
        <v>50</v>
      </c>
      <c r="B12" s="35">
        <f t="shared" si="0"/>
        <v>1.282051282051282E-2</v>
      </c>
      <c r="C12" s="35">
        <f t="shared" si="1"/>
        <v>0</v>
      </c>
      <c r="D12" s="35">
        <f t="shared" si="2"/>
        <v>1.282051282051282E-2</v>
      </c>
      <c r="E12" s="18">
        <f>COUNTIFS(PERCENTUAIS!$U$3:$U$90,$A12,PERCENTUAIS!$A$3:$A$90,$E$8)</f>
        <v>0</v>
      </c>
      <c r="F12" s="18">
        <f>COUNTIFS(PERCENTUAIS!$U$3:$U$90,$A12,PERCENTUAIS!$A$3:$A$90,$F$8)</f>
        <v>0</v>
      </c>
      <c r="G12" s="18">
        <f>COUNTIFS(PERCENTUAIS!$U$3:$U$90,$A12,PERCENTUAIS!$A$3:$A$90,$G$8)</f>
        <v>1</v>
      </c>
      <c r="H12" s="18">
        <f>COUNTIFS(PERCENTUAIS!$U$3:$U$90,$A12,PERCENTUAIS!$A$3:$A$90,$H$8)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COUNTIFS(PERCENTUAIS!$U$3:$U$90,$A13,PERCENTUAIS!$A$3:$A$90,$E$8)</f>
        <v>0</v>
      </c>
      <c r="F13" s="18">
        <f>COUNTIFS(PERCENTUAIS!$U$3:$U$90,$A13,PERCENTUAIS!$A$3:$A$90,$F$8)</f>
        <v>0</v>
      </c>
      <c r="G13" s="18">
        <f>COUNTIFS(PERCENTUAIS!$U$3:$U$90,$A13,PERCENTUAIS!$A$3:$A$90,$G$8)</f>
        <v>0</v>
      </c>
      <c r="H13" s="18">
        <f>COUNTIFS(PERCENTUAIS!$U$3:$U$90,$A13,PERCENTUAIS!$A$3:$A$90,$H$8)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0</v>
      </c>
      <c r="D14" s="35">
        <f>B14+C14</f>
        <v>0</v>
      </c>
      <c r="E14" s="18">
        <f>COUNTIFS(PERCENTUAIS!$U$3:$U$90,$A14,PERCENTUAIS!$A$3:$A$90,$E$8)</f>
        <v>0</v>
      </c>
      <c r="F14" s="18">
        <f>COUNTIFS(PERCENTUAIS!$U$3:$U$90,$A14,PERCENTUAIS!$A$3:$A$90,$F$8)</f>
        <v>0</v>
      </c>
      <c r="G14" s="18">
        <f>COUNTIFS(PERCENTUAIS!$U$3:$U$90,$A14,PERCENTUAIS!$A$3:$A$90,$G$8)</f>
        <v>0</v>
      </c>
      <c r="H14" s="18">
        <f>COUNTIFS(PERCENTUAIS!$U$3:$U$90,$A14,PERCENTUAIS!$A$3:$A$90,$H$8)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>B15+C15</f>
        <v>0</v>
      </c>
      <c r="E15" s="18">
        <f>COUNTIFS(PERCENTUAIS!$U$3:$U$90,$A15,PERCENTUAIS!$A$3:$A$90,$E$8)</f>
        <v>0</v>
      </c>
      <c r="F15" s="18">
        <f>COUNTIFS(PERCENTUAIS!$U$3:$U$90,$A15,PERCENTUAIS!$A$3:$A$90,$F$8)</f>
        <v>0</v>
      </c>
      <c r="G15" s="18">
        <f>COUNTIFS(PERCENTUAIS!$U$3:$U$90,$A15,PERCENTUAIS!$A$3:$A$90,$G$8)</f>
        <v>0</v>
      </c>
      <c r="H15" s="18">
        <f>COUNTIFS(PERCENTUAIS!$U$3:$U$90,$A15,PERCENTUAIS!$A$3:$A$90,$H$8)</f>
        <v>0</v>
      </c>
      <c r="I15" s="25"/>
    </row>
    <row r="16" spans="1:9" x14ac:dyDescent="0.2">
      <c r="E16" s="23">
        <f>SUM(E9:E15)</f>
        <v>0</v>
      </c>
      <c r="F16" s="23">
        <f>SUM(F9:F15)</f>
        <v>1</v>
      </c>
      <c r="G16" s="23">
        <f>SUM(G9:G15)</f>
        <v>50</v>
      </c>
      <c r="H16" s="23">
        <f>SUM(H9:H15)</f>
        <v>27</v>
      </c>
      <c r="I16" s="24">
        <f>SUM(E16:H16)</f>
        <v>78</v>
      </c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D2F1F-BBCD-481F-98C8-9AC39E2D37A3}">
  <dimension ref="A1:I18"/>
  <sheetViews>
    <sheetView zoomScale="90" zoomScaleNormal="90" workbookViewId="0">
      <selection activeCell="E38" sqref="E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TEXT(PERCENTUAIS!D1,"0")</f>
        <v>QUESTÃO1</v>
      </c>
    </row>
    <row r="2" spans="1:9" x14ac:dyDescent="0.2">
      <c r="A2" s="41" t="str">
        <f>HLOOKUP(A1,PERCENTUAIS!$D$1:$KT$2,2,FALSE)</f>
        <v>Organização e planejamento da unidade durante o trabalho remoto (por favor, escolha os itens que se aplicam a sua unidade e/ou a sua função): [Distribuição uniforme do trabalho entre os/as integrantes da/s equipe/s]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6.4102564102564097E-2</v>
      </c>
      <c r="C9" s="35">
        <f>$H9/$I$15</f>
        <v>7.6923076923076927E-2</v>
      </c>
      <c r="D9" s="35">
        <f>B9+C9</f>
        <v>0.14102564102564102</v>
      </c>
      <c r="E9" s="18">
        <f>COUNTIFS(PERCENTUAIS!$D$3:$D$90,$A9,PERCENTUAIS!$A$3:$A$90,$E$8)</f>
        <v>0</v>
      </c>
      <c r="F9" s="18">
        <f>COUNTIFS(PERCENTUAIS!$D$3:$D$90,$A9,PERCENTUAIS!$A$3:$A$90,$F$8)</f>
        <v>0</v>
      </c>
      <c r="G9" s="18">
        <f>COUNTIFS(PERCENTUAIS!$D$3:$D$90,$A9,PERCENTUAIS!$A$3:$A$90,$G$8)</f>
        <v>5</v>
      </c>
      <c r="H9" s="18">
        <f>COUNTIFS(PERCENTUAIS!$D$3:$D$90,$A9,PERCENTUAIS!$A$3:$A$90,$H$8)</f>
        <v>6</v>
      </c>
      <c r="I9" s="19"/>
    </row>
    <row r="10" spans="1:9" x14ac:dyDescent="0.2">
      <c r="A10" s="4" t="s">
        <v>51</v>
      </c>
      <c r="B10" s="35">
        <f t="shared" ref="B10:B14" si="0">($G10+$F10+$E10)/$I$15</f>
        <v>0.24358974358974358</v>
      </c>
      <c r="C10" s="35">
        <f>$H10/$I$15</f>
        <v>0.17948717948717949</v>
      </c>
      <c r="D10" s="35">
        <f t="shared" ref="D10:D13" si="1">B10+C10</f>
        <v>0.42307692307692307</v>
      </c>
      <c r="E10" s="18">
        <f>COUNTIFS(PERCENTUAIS!$D$3:$D$90,$A10,PERCENTUAIS!$A$3:$A$90,$E$8)</f>
        <v>0</v>
      </c>
      <c r="F10" s="18">
        <f>COUNTIFS(PERCENTUAIS!$D$3:$D$90,$A10,PERCENTUAIS!$A$3:$A$90,$F$8)</f>
        <v>0</v>
      </c>
      <c r="G10" s="18">
        <f>COUNTIFS(PERCENTUAIS!$D$3:$D$90,$A10,PERCENTUAIS!$A$3:$A$90,$G$8)</f>
        <v>19</v>
      </c>
      <c r="H10" s="18">
        <f>COUNTIFS(PERCENTUAIS!$D$3:$D$90,$A10,PERCENTUAIS!$A$3:$A$90,$H$8)</f>
        <v>14</v>
      </c>
      <c r="I10" s="20"/>
    </row>
    <row r="11" spans="1:9" x14ac:dyDescent="0.2">
      <c r="A11" s="4" t="s">
        <v>49</v>
      </c>
      <c r="B11" s="35">
        <f t="shared" si="0"/>
        <v>0.14102564102564102</v>
      </c>
      <c r="C11" s="35">
        <f t="shared" ref="C11:C14" si="2">$H11/$I$15</f>
        <v>1.282051282051282E-2</v>
      </c>
      <c r="D11" s="35">
        <f t="shared" si="1"/>
        <v>0.15384615384615385</v>
      </c>
      <c r="E11" s="18">
        <f>COUNTIFS(PERCENTUAIS!$D$3:$D$90,$A11,PERCENTUAIS!$A$3:$A$90,$E$8)</f>
        <v>0</v>
      </c>
      <c r="F11" s="18">
        <f>COUNTIFS(PERCENTUAIS!$D$3:$D$90,$A11,PERCENTUAIS!$A$3:$A$90,$F$8)</f>
        <v>0</v>
      </c>
      <c r="G11" s="18">
        <f>COUNTIFS(PERCENTUAIS!$D$3:$D$90,$A11,PERCENTUAIS!$A$3:$A$90,$G$8)</f>
        <v>11</v>
      </c>
      <c r="H11" s="18">
        <f>COUNTIFS(PERCENTUAIS!$D$3:$D$90,$A11,PERCENTUAIS!$A$3:$A$90,$H$8)</f>
        <v>1</v>
      </c>
      <c r="I11" s="21"/>
    </row>
    <row r="12" spans="1:9" x14ac:dyDescent="0.2">
      <c r="A12" s="4" t="s">
        <v>50</v>
      </c>
      <c r="B12" s="35">
        <f t="shared" si="0"/>
        <v>0.10256410256410256</v>
      </c>
      <c r="C12" s="35">
        <f t="shared" si="2"/>
        <v>1.282051282051282E-2</v>
      </c>
      <c r="D12" s="35">
        <f t="shared" si="1"/>
        <v>0.11538461538461538</v>
      </c>
      <c r="E12" s="18">
        <f>COUNTIFS(PERCENTUAIS!$D$3:$D$90,$A12,PERCENTUAIS!$A$3:$A$90,$E$8)</f>
        <v>0</v>
      </c>
      <c r="F12" s="18">
        <f>COUNTIFS(PERCENTUAIS!$D$3:$D$90,$A12,PERCENTUAIS!$A$3:$A$90,$F$8)</f>
        <v>0</v>
      </c>
      <c r="G12" s="18">
        <f>COUNTIFS(PERCENTUAIS!$D$3:$D$90,$A12,PERCENTUAIS!$A$3:$A$90,$G$8)</f>
        <v>8</v>
      </c>
      <c r="H12" s="18">
        <f>COUNTIFS(PERCENTUAIS!$D$3:$D$90,$A12,PERCENTUAIS!$A$3:$A$90,$H$8)</f>
        <v>1</v>
      </c>
      <c r="I12" s="22"/>
    </row>
    <row r="13" spans="1:9" x14ac:dyDescent="0.2">
      <c r="A13" s="4" t="s">
        <v>67</v>
      </c>
      <c r="B13" s="35">
        <f t="shared" si="0"/>
        <v>3.8461538461538464E-2</v>
      </c>
      <c r="C13" s="35">
        <f t="shared" si="2"/>
        <v>0</v>
      </c>
      <c r="D13" s="35">
        <f t="shared" si="1"/>
        <v>3.8461538461538464E-2</v>
      </c>
      <c r="E13" s="18">
        <f>COUNTIFS(PERCENTUAIS!$D$3:$D$90,$A13,PERCENTUAIS!$A$3:$A$90,$E$8)</f>
        <v>0</v>
      </c>
      <c r="F13" s="18">
        <f>COUNTIFS(PERCENTUAIS!$D$3:$D$90,$A13,PERCENTUAIS!$A$3:$A$90,$F$8)</f>
        <v>0</v>
      </c>
      <c r="G13" s="18">
        <f>COUNTIFS(PERCENTUAIS!$D$3:$D$90,$A13,PERCENTUAIS!$A$3:$A$90,$G$8)</f>
        <v>3</v>
      </c>
      <c r="H13" s="18">
        <f>COUNTIFS(PERCENTUAIS!$D$3:$D$90,$A13,PERCENTUAIS!$A$3:$A$90,$H$8)</f>
        <v>0</v>
      </c>
      <c r="I13" s="22"/>
    </row>
    <row r="14" spans="1:9" x14ac:dyDescent="0.2">
      <c r="A14" s="4" t="s">
        <v>55</v>
      </c>
      <c r="B14" s="35">
        <f t="shared" si="0"/>
        <v>6.4102564102564097E-2</v>
      </c>
      <c r="C14" s="35">
        <f t="shared" si="2"/>
        <v>6.4102564102564097E-2</v>
      </c>
      <c r="D14" s="35">
        <f>B14+C14</f>
        <v>0.12820512820512819</v>
      </c>
      <c r="E14" s="18">
        <f>COUNTIFS(PERCENTUAIS!$D$3:$D$90,$A14,PERCENTUAIS!$A$3:$A$90,$E$8)</f>
        <v>0</v>
      </c>
      <c r="F14" s="18">
        <f>COUNTIFS(PERCENTUAIS!$D$3:$D$90,$A14,PERCENTUAIS!$A$3:$A$90,$F$8)</f>
        <v>1</v>
      </c>
      <c r="G14" s="18">
        <f>COUNTIFS(PERCENTUAIS!$D$3:$D$90,$A14,PERCENTUAIS!$A$3:$A$90,$G$8)</f>
        <v>4</v>
      </c>
      <c r="H14" s="18">
        <f>COUNTIFS(PERCENTUAIS!$D$3:$D$90,$A14,PERCENTUAIS!$A$3:$A$90,$H$8)</f>
        <v>5</v>
      </c>
      <c r="I14" s="22"/>
    </row>
    <row r="15" spans="1:9" x14ac:dyDescent="0.2">
      <c r="E15" s="23">
        <f>SUM(E9:E14)</f>
        <v>0</v>
      </c>
      <c r="F15" s="23">
        <f t="shared" ref="F15:H15" si="3">SUM(F9:F14)</f>
        <v>1</v>
      </c>
      <c r="G15" s="23">
        <f t="shared" si="3"/>
        <v>50</v>
      </c>
      <c r="H15" s="23">
        <f t="shared" si="3"/>
        <v>27</v>
      </c>
      <c r="I15" s="24">
        <f>SUM(E15:H15)</f>
        <v>78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E6895-6B6D-48C8-826B-1929F8E1EE49}">
  <dimension ref="A1:I19"/>
  <sheetViews>
    <sheetView zoomScale="50" zoomScaleNormal="50" workbookViewId="0">
      <selection activeCell="AH31" sqref="AH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TEXT(PERCENTUAIS!V1,"0")</f>
        <v>QUESTÃO19</v>
      </c>
    </row>
    <row r="2" spans="1:9" x14ac:dyDescent="0.2">
      <c r="A2" s="41" t="str">
        <f>HLOOKUP(A1,PERCENTUAIS!$D$1:$KT$2,2,FALSE)</f>
        <v>Condições estruturais que disponho para a realização das atividades remotas: [Computador (notebook, desktop)]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0.28205128205128205</v>
      </c>
      <c r="C9" s="35">
        <f>$H9/$I$16</f>
        <v>8.9743589743589744E-2</v>
      </c>
      <c r="D9" s="35">
        <f>B9+C9</f>
        <v>0.37179487179487181</v>
      </c>
      <c r="E9" s="18">
        <f>COUNTIFS(PERCENTUAIS!$V$3:$V$90,$A9,PERCENTUAIS!$A$3:$A$90,$E$8)</f>
        <v>0</v>
      </c>
      <c r="F9" s="18">
        <f>COUNTIFS(PERCENTUAIS!$V$3:$V$90,$A9,PERCENTUAIS!$A$3:$A$90,$F$8)</f>
        <v>1</v>
      </c>
      <c r="G9" s="18">
        <f>COUNTIFS(PERCENTUAIS!$V$3:$V$90,$A9,PERCENTUAIS!$A$3:$A$90,$G$8)</f>
        <v>21</v>
      </c>
      <c r="H9" s="18">
        <f>COUNTIFS(PERCENTUAIS!$V$3:$V$90,$A9,PERCENTUAIS!$A$3:$A$90,$H$8)</f>
        <v>7</v>
      </c>
      <c r="I9" s="19"/>
    </row>
    <row r="10" spans="1:9" x14ac:dyDescent="0.2">
      <c r="A10" s="4" t="s">
        <v>51</v>
      </c>
      <c r="B10" s="35">
        <f t="shared" ref="B10:B15" si="0">($G10+$F10+$E10)/$I$16</f>
        <v>0.20512820512820512</v>
      </c>
      <c r="C10" s="35">
        <f t="shared" ref="C10:C15" si="1">$H10/$I$16</f>
        <v>0.20512820512820512</v>
      </c>
      <c r="D10" s="35">
        <f t="shared" ref="D10:D13" si="2">B10+C10</f>
        <v>0.41025641025641024</v>
      </c>
      <c r="E10" s="18">
        <f>COUNTIFS(PERCENTUAIS!$V$3:$V$90,$A10,PERCENTUAIS!$A$3:$A$90,$E$8)</f>
        <v>0</v>
      </c>
      <c r="F10" s="18">
        <f>COUNTIFS(PERCENTUAIS!$V$3:$V$90,$A10,PERCENTUAIS!$A$3:$A$90,$F$8)</f>
        <v>0</v>
      </c>
      <c r="G10" s="18">
        <f>COUNTIFS(PERCENTUAIS!$V$3:$V$90,$A10,PERCENTUAIS!$A$3:$A$90,$G$8)</f>
        <v>16</v>
      </c>
      <c r="H10" s="18">
        <f>COUNTIFS(PERCENTUAIS!$V$3:$V$90,$A10,PERCENTUAIS!$A$3:$A$90,$H$8)</f>
        <v>16</v>
      </c>
      <c r="I10" s="20"/>
    </row>
    <row r="11" spans="1:9" x14ac:dyDescent="0.2">
      <c r="A11" s="4" t="s">
        <v>49</v>
      </c>
      <c r="B11" s="35">
        <f t="shared" si="0"/>
        <v>0.14102564102564102</v>
      </c>
      <c r="C11" s="35">
        <f t="shared" si="1"/>
        <v>5.128205128205128E-2</v>
      </c>
      <c r="D11" s="35">
        <f t="shared" si="2"/>
        <v>0.19230769230769229</v>
      </c>
      <c r="E11" s="18">
        <f>COUNTIFS(PERCENTUAIS!$V$3:$V$90,$A11,PERCENTUAIS!$A$3:$A$90,$E$8)</f>
        <v>0</v>
      </c>
      <c r="F11" s="18">
        <f>COUNTIFS(PERCENTUAIS!$V$3:$V$90,$A11,PERCENTUAIS!$A$3:$A$90,$F$8)</f>
        <v>0</v>
      </c>
      <c r="G11" s="18">
        <f>COUNTIFS(PERCENTUAIS!$V$3:$V$90,$A11,PERCENTUAIS!$A$3:$A$90,$G$8)</f>
        <v>11</v>
      </c>
      <c r="H11" s="18">
        <f>COUNTIFS(PERCENTUAIS!$V$3:$V$90,$A11,PERCENTUAIS!$A$3:$A$90,$H$8)</f>
        <v>4</v>
      </c>
      <c r="I11" s="21"/>
    </row>
    <row r="12" spans="1:9" x14ac:dyDescent="0.2">
      <c r="A12" s="4" t="s">
        <v>50</v>
      </c>
      <c r="B12" s="35">
        <f t="shared" si="0"/>
        <v>2.564102564102564E-2</v>
      </c>
      <c r="C12" s="35">
        <f t="shared" si="1"/>
        <v>0</v>
      </c>
      <c r="D12" s="35">
        <f t="shared" si="2"/>
        <v>2.564102564102564E-2</v>
      </c>
      <c r="E12" s="18">
        <f>COUNTIFS(PERCENTUAIS!$V$3:$V$90,$A12,PERCENTUAIS!$A$3:$A$90,$E$8)</f>
        <v>0</v>
      </c>
      <c r="F12" s="18">
        <f>COUNTIFS(PERCENTUAIS!$V$3:$V$90,$A12,PERCENTUAIS!$A$3:$A$90,$F$8)</f>
        <v>0</v>
      </c>
      <c r="G12" s="18">
        <f>COUNTIFS(PERCENTUAIS!$V$3:$V$90,$A12,PERCENTUAIS!$A$3:$A$90,$G$8)</f>
        <v>2</v>
      </c>
      <c r="H12" s="18">
        <f>COUNTIFS(PERCENTUAIS!$V$3:$V$90,$A12,PERCENTUAIS!$A$3:$A$90,$H$8)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COUNTIFS(PERCENTUAIS!$V$3:$V$90,$A13,PERCENTUAIS!$A$3:$A$90,$E$8)</f>
        <v>0</v>
      </c>
      <c r="F13" s="18">
        <f>COUNTIFS(PERCENTUAIS!$V$3:$V$90,$A13,PERCENTUAIS!$A$3:$A$90,$F$8)</f>
        <v>0</v>
      </c>
      <c r="G13" s="18">
        <f>COUNTIFS(PERCENTUAIS!$V$3:$V$90,$A13,PERCENTUAIS!$A$3:$A$90,$G$8)</f>
        <v>0</v>
      </c>
      <c r="H13" s="18">
        <f>COUNTIFS(PERCENTUAIS!$V$3:$V$90,$A13,PERCENTUAIS!$A$3:$A$90,$H$8)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0</v>
      </c>
      <c r="D14" s="35">
        <f>B14+C14</f>
        <v>0</v>
      </c>
      <c r="E14" s="18">
        <f>COUNTIFS(PERCENTUAIS!$V$3:$V$90,$A14,PERCENTUAIS!$A$3:$A$90,$E$8)</f>
        <v>0</v>
      </c>
      <c r="F14" s="18">
        <f>COUNTIFS(PERCENTUAIS!$V$3:$V$90,$A14,PERCENTUAIS!$A$3:$A$90,$F$8)</f>
        <v>0</v>
      </c>
      <c r="G14" s="18">
        <f>COUNTIFS(PERCENTUAIS!$V$3:$V$90,$A14,PERCENTUAIS!$A$3:$A$90,$G$8)</f>
        <v>0</v>
      </c>
      <c r="H14" s="18">
        <f>COUNTIFS(PERCENTUAIS!$V$3:$V$90,$A14,PERCENTUAIS!$A$3:$A$90,$H$8)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>B15+C15</f>
        <v>0</v>
      </c>
      <c r="E15" s="18">
        <f>COUNTIFS(PERCENTUAIS!$V$3:$V$90,$A15,PERCENTUAIS!$A$3:$A$90,$E$8)</f>
        <v>0</v>
      </c>
      <c r="F15" s="18">
        <f>COUNTIFS(PERCENTUAIS!$V$3:$V$90,$A15,PERCENTUAIS!$A$3:$A$90,$F$8)</f>
        <v>0</v>
      </c>
      <c r="G15" s="18">
        <f>COUNTIFS(PERCENTUAIS!$V$3:$V$90,$A15,PERCENTUAIS!$A$3:$A$90,$G$8)</f>
        <v>0</v>
      </c>
      <c r="H15" s="18">
        <f>COUNTIFS(PERCENTUAIS!$V$3:$V$90,$A15,PERCENTUAIS!$A$3:$A$90,$H$8)</f>
        <v>0</v>
      </c>
      <c r="I15" s="25"/>
    </row>
    <row r="16" spans="1:9" x14ac:dyDescent="0.2">
      <c r="E16" s="23">
        <f>SUM(E9:E15)</f>
        <v>0</v>
      </c>
      <c r="F16" s="23">
        <f t="shared" ref="F16:H16" si="3">SUM(F9:F15)</f>
        <v>1</v>
      </c>
      <c r="G16" s="23">
        <f t="shared" si="3"/>
        <v>50</v>
      </c>
      <c r="H16" s="23">
        <f t="shared" si="3"/>
        <v>27</v>
      </c>
      <c r="I16" s="24">
        <f>SUM(E16:H16)</f>
        <v>78</v>
      </c>
    </row>
    <row r="17" spans="1:1" x14ac:dyDescent="0.2">
      <c r="A17" s="1"/>
    </row>
    <row r="18" spans="1:1" x14ac:dyDescent="0.2">
      <c r="A18" s="1"/>
    </row>
    <row r="19" spans="1:1" x14ac:dyDescent="0.2">
      <c r="A19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7BA5D-BB12-43DA-AABC-B1EF6BEFE59D}">
  <dimension ref="A1:I18"/>
  <sheetViews>
    <sheetView zoomScale="30" zoomScaleNormal="30" workbookViewId="0">
      <selection activeCell="I22" sqref="I2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TEXT(PERCENTUAIS!W1,"0")</f>
        <v>QUESTÃO20</v>
      </c>
    </row>
    <row r="2" spans="1:9" x14ac:dyDescent="0.2">
      <c r="A2" s="41" t="str">
        <f>HLOOKUP(A1,PERCENTUAIS!$D$1:$KT$2,2,FALSE)</f>
        <v>Condições estruturais que disponho para a realização das atividades remotas: [Tablet]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3.8461538461538464E-2</v>
      </c>
      <c r="C9" s="35">
        <f>$H9/$I$16</f>
        <v>1.282051282051282E-2</v>
      </c>
      <c r="D9" s="35">
        <f>B9+C9</f>
        <v>5.128205128205128E-2</v>
      </c>
      <c r="E9" s="18">
        <f>COUNTIFS(PERCENTUAIS!$W$3:$W$90,$A9,PERCENTUAIS!$A$3:$A$90,$E$8)</f>
        <v>0</v>
      </c>
      <c r="F9" s="18">
        <f>COUNTIFS(PERCENTUAIS!$W$3:$W$90,$A9,PERCENTUAIS!$A$3:$A$90,$F$8)</f>
        <v>0</v>
      </c>
      <c r="G9" s="18">
        <f>COUNTIFS(PERCENTUAIS!$W$3:$W$90,$A9,PERCENTUAIS!$A$3:$A$90,$G$8)</f>
        <v>3</v>
      </c>
      <c r="H9" s="27">
        <f>COUNTIFS(PERCENTUAIS!$W$3:$W$90,$A9,PERCENTUAIS!$A$3:$A$90,$H$8)</f>
        <v>1</v>
      </c>
      <c r="I9" s="19"/>
    </row>
    <row r="10" spans="1:9" x14ac:dyDescent="0.2">
      <c r="A10" s="4" t="s">
        <v>51</v>
      </c>
      <c r="B10" s="35">
        <f t="shared" ref="B10:B15" si="0">($G10+$F10+$E10)/$I$16</f>
        <v>0.10256410256410256</v>
      </c>
      <c r="C10" s="35">
        <f t="shared" ref="C10:C15" si="1">$H10/$I$16</f>
        <v>0</v>
      </c>
      <c r="D10" s="35">
        <f t="shared" ref="D10:D15" si="2">B10+C10</f>
        <v>0.10256410256410256</v>
      </c>
      <c r="E10" s="18">
        <f>COUNTIFS(PERCENTUAIS!$W$3:$W$90,$A10,PERCENTUAIS!$A$3:$A$90,$E$8)</f>
        <v>0</v>
      </c>
      <c r="F10" s="18">
        <f>COUNTIFS(PERCENTUAIS!$W$3:$W$90,$A10,PERCENTUAIS!$A$3:$A$90,$F$8)</f>
        <v>0</v>
      </c>
      <c r="G10" s="18">
        <f>COUNTIFS(PERCENTUAIS!$W$3:$W$90,$A10,PERCENTUAIS!$A$3:$A$90,$G$8)</f>
        <v>8</v>
      </c>
      <c r="H10" s="27">
        <f>COUNTIFS(PERCENTUAIS!$W$3:$W$90,$A10,PERCENTUAIS!$A$3:$A$90,$H$8)</f>
        <v>0</v>
      </c>
      <c r="I10" s="20"/>
    </row>
    <row r="11" spans="1:9" x14ac:dyDescent="0.2">
      <c r="A11" s="4" t="s">
        <v>49</v>
      </c>
      <c r="B11" s="35">
        <f t="shared" si="0"/>
        <v>2.564102564102564E-2</v>
      </c>
      <c r="C11" s="35">
        <f t="shared" si="1"/>
        <v>0</v>
      </c>
      <c r="D11" s="35">
        <f t="shared" si="2"/>
        <v>2.564102564102564E-2</v>
      </c>
      <c r="E11" s="18">
        <f>COUNTIFS(PERCENTUAIS!$W$3:$W$90,$A11,PERCENTUAIS!$A$3:$A$90,$E$8)</f>
        <v>0</v>
      </c>
      <c r="F11" s="18">
        <f>COUNTIFS(PERCENTUAIS!$W$3:$W$90,$A11,PERCENTUAIS!$A$3:$A$90,$F$8)</f>
        <v>0</v>
      </c>
      <c r="G11" s="18">
        <f>COUNTIFS(PERCENTUAIS!$W$3:$W$90,$A11,PERCENTUAIS!$A$3:$A$90,$G$8)</f>
        <v>2</v>
      </c>
      <c r="H11" s="27">
        <f>COUNTIFS(PERCENTUAIS!$W$3:$W$90,$A11,PERCENTUAIS!$A$3:$A$90,$H$8)</f>
        <v>0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1"/>
        <v>0</v>
      </c>
      <c r="D12" s="35">
        <f t="shared" si="2"/>
        <v>0</v>
      </c>
      <c r="E12" s="18">
        <f>COUNTIFS(PERCENTUAIS!$W$3:$W$90,$A12,PERCENTUAIS!$A$3:$A$90,$E$8)</f>
        <v>0</v>
      </c>
      <c r="F12" s="18">
        <f>COUNTIFS(PERCENTUAIS!$W$3:$W$90,$A12,PERCENTUAIS!$A$3:$A$90,$F$8)</f>
        <v>0</v>
      </c>
      <c r="G12" s="18">
        <f>COUNTIFS(PERCENTUAIS!$W$3:$W$90,$A12,PERCENTUAIS!$A$3:$A$90,$G$8)</f>
        <v>0</v>
      </c>
      <c r="H12" s="27">
        <f>COUNTIFS(PERCENTUAIS!$W$3:$W$90,$A12,PERCENTUAIS!$A$3:$A$90,$H$8)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COUNTIFS(PERCENTUAIS!$W$3:$W$90,$A13,PERCENTUAIS!$A$3:$A$90,$E$8)</f>
        <v>0</v>
      </c>
      <c r="F13" s="18">
        <f>COUNTIFS(PERCENTUAIS!$W$3:$W$90,$A13,PERCENTUAIS!$A$3:$A$90,$F$8)</f>
        <v>0</v>
      </c>
      <c r="G13" s="18">
        <f>COUNTIFS(PERCENTUAIS!$W$3:$W$90,$A13,PERCENTUAIS!$A$3:$A$90,$G$8)</f>
        <v>0</v>
      </c>
      <c r="H13" s="27">
        <f>COUNTIFS(PERCENTUAIS!$W$3:$W$90,$A13,PERCENTUAIS!$A$3:$A$90,$H$8)</f>
        <v>0</v>
      </c>
      <c r="I13" s="22"/>
    </row>
    <row r="14" spans="1:9" x14ac:dyDescent="0.2">
      <c r="A14" s="4" t="s">
        <v>55</v>
      </c>
      <c r="B14" s="35">
        <f t="shared" si="0"/>
        <v>0.48717948717948717</v>
      </c>
      <c r="C14" s="35">
        <f t="shared" si="1"/>
        <v>0.33333333333333331</v>
      </c>
      <c r="D14" s="35">
        <f t="shared" si="2"/>
        <v>0.82051282051282048</v>
      </c>
      <c r="E14" s="18">
        <f>COUNTIFS(PERCENTUAIS!$W$3:$W$90,$A14,PERCENTUAIS!$A$3:$A$90,$E$8)</f>
        <v>0</v>
      </c>
      <c r="F14" s="18">
        <f>COUNTIFS(PERCENTUAIS!$W$3:$W$90,$A14,PERCENTUAIS!$A$3:$A$90,$F$8)</f>
        <v>1</v>
      </c>
      <c r="G14" s="18">
        <f>COUNTIFS(PERCENTUAIS!$W$3:$W$90,$A14,PERCENTUAIS!$A$3:$A$90,$G$8)</f>
        <v>37</v>
      </c>
      <c r="H14" s="27">
        <f>COUNTIFS(PERCENTUAIS!$W$3:$W$90,$A14,PERCENTUAIS!$A$3:$A$90,$H$8)</f>
        <v>26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 t="shared" si="2"/>
        <v>0</v>
      </c>
      <c r="E15" s="18">
        <f>COUNTIFS(PERCENTUAIS!$W$3:$W$90,$A15,PERCENTUAIS!$A$3:$A$90,$E$8)</f>
        <v>0</v>
      </c>
      <c r="F15" s="18">
        <f>COUNTIFS(PERCENTUAIS!$W$3:$W$90,$A15,PERCENTUAIS!$A$3:$A$90,$F$8)</f>
        <v>0</v>
      </c>
      <c r="G15" s="18">
        <f>COUNTIFS(PERCENTUAIS!$W$3:$W$90,$A15,PERCENTUAIS!$A$3:$A$90,$G$8)</f>
        <v>0</v>
      </c>
      <c r="H15" s="27">
        <f>COUNTIFS(PERCENTUAIS!$W$3:$W$90,$A15,PERCENTUAIS!$A$3:$A$90,$H$8)</f>
        <v>0</v>
      </c>
      <c r="I15" s="29"/>
    </row>
    <row r="16" spans="1:9" x14ac:dyDescent="0.2">
      <c r="E16" s="23">
        <f>SUM(E9:E15)</f>
        <v>0</v>
      </c>
      <c r="F16" s="23">
        <f t="shared" ref="F16:G16" si="3">SUM(F9:F15)</f>
        <v>1</v>
      </c>
      <c r="G16" s="23">
        <f t="shared" si="3"/>
        <v>50</v>
      </c>
      <c r="H16" s="28">
        <f>SUM(H9:H15)</f>
        <v>27</v>
      </c>
      <c r="I16" s="26">
        <f>SUM(E16:H16)</f>
        <v>78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46869-0091-442F-A60D-DE54F982DEED}">
  <dimension ref="A1:I18"/>
  <sheetViews>
    <sheetView view="pageBreakPreview" zoomScale="40" zoomScaleNormal="60" zoomScaleSheetLayoutView="40" workbookViewId="0">
      <selection activeCell="B9" sqref="B9:D1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TEXT(PERCENTUAIS!X1,"0")</f>
        <v>QUESTÃO21</v>
      </c>
    </row>
    <row r="2" spans="1:9" x14ac:dyDescent="0.2">
      <c r="A2" s="41" t="str">
        <f>HLOOKUP(A1,PERCENTUAIS!$D$1:$KT$2,2,FALSE)</f>
        <v>Condições estruturais que disponho para a realização das atividades remotas: [Celular]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0.17948717948717949</v>
      </c>
      <c r="C9" s="35">
        <f>$H9/$I$16</f>
        <v>5.128205128205128E-2</v>
      </c>
      <c r="D9" s="35">
        <f>B9+C9</f>
        <v>0.23076923076923078</v>
      </c>
      <c r="E9" s="18">
        <f>COUNTIFS(PERCENTUAIS!$X$3:$X$90,$A9,PERCENTUAIS!$A$3:$A$90,$E$8)</f>
        <v>0</v>
      </c>
      <c r="F9" s="18">
        <f>COUNTIFS(PERCENTUAIS!$X$3:$X$90,$A9,PERCENTUAIS!$A$3:$A$90,$F$8)</f>
        <v>1</v>
      </c>
      <c r="G9" s="18">
        <f>COUNTIFS(PERCENTUAIS!$X$3:$X$90,$A9,PERCENTUAIS!$A$3:$A$90,$G$8)</f>
        <v>13</v>
      </c>
      <c r="H9" s="18">
        <f>COUNTIFS(PERCENTUAIS!$X$3:$X$90,$A9,PERCENTUAIS!$A$3:$A$90,$H$8)</f>
        <v>4</v>
      </c>
      <c r="I9" s="19"/>
    </row>
    <row r="10" spans="1:9" x14ac:dyDescent="0.2">
      <c r="A10" s="4" t="s">
        <v>51</v>
      </c>
      <c r="B10" s="35">
        <f t="shared" ref="B10:B15" si="0">($G10+$F10+$E10)/$I$16</f>
        <v>0.26923076923076922</v>
      </c>
      <c r="C10" s="35">
        <f t="shared" ref="C10:C15" si="1">$H10/$I$16</f>
        <v>0.21794871794871795</v>
      </c>
      <c r="D10" s="35">
        <f t="shared" ref="D10:D13" si="2">B10+C10</f>
        <v>0.48717948717948717</v>
      </c>
      <c r="E10" s="18">
        <f>COUNTIFS(PERCENTUAIS!$X$3:$X$90,$A10,PERCENTUAIS!$A$3:$A$90,$E$8)</f>
        <v>0</v>
      </c>
      <c r="F10" s="18">
        <f>COUNTIFS(PERCENTUAIS!$X$3:$X$90,$A10,PERCENTUAIS!$A$3:$A$90,$F$8)</f>
        <v>0</v>
      </c>
      <c r="G10" s="18">
        <f>COUNTIFS(PERCENTUAIS!$X$3:$X$90,$A10,PERCENTUAIS!$A$3:$A$90,$G$8)</f>
        <v>21</v>
      </c>
      <c r="H10" s="18">
        <f>COUNTIFS(PERCENTUAIS!$X$3:$X$90,$A10,PERCENTUAIS!$A$3:$A$90,$H$8)</f>
        <v>17</v>
      </c>
      <c r="I10" s="20"/>
    </row>
    <row r="11" spans="1:9" x14ac:dyDescent="0.2">
      <c r="A11" s="4" t="s">
        <v>49</v>
      </c>
      <c r="B11" s="35">
        <f t="shared" si="0"/>
        <v>0.11538461538461539</v>
      </c>
      <c r="C11" s="35">
        <f t="shared" si="1"/>
        <v>6.4102564102564097E-2</v>
      </c>
      <c r="D11" s="35">
        <f t="shared" si="2"/>
        <v>0.17948717948717949</v>
      </c>
      <c r="E11" s="18">
        <f>COUNTIFS(PERCENTUAIS!$X$3:$X$90,$A11,PERCENTUAIS!$A$3:$A$90,$E$8)</f>
        <v>0</v>
      </c>
      <c r="F11" s="18">
        <f>COUNTIFS(PERCENTUAIS!$X$3:$X$90,$A11,PERCENTUAIS!$A$3:$A$90,$F$8)</f>
        <v>0</v>
      </c>
      <c r="G11" s="18">
        <f>COUNTIFS(PERCENTUAIS!$X$3:$X$90,$A11,PERCENTUAIS!$A$3:$A$90,$G$8)</f>
        <v>9</v>
      </c>
      <c r="H11" s="18">
        <f>COUNTIFS(PERCENTUAIS!$X$3:$X$90,$A11,PERCENTUAIS!$A$3:$A$90,$H$8)</f>
        <v>5</v>
      </c>
      <c r="I11" s="21"/>
    </row>
    <row r="12" spans="1:9" x14ac:dyDescent="0.2">
      <c r="A12" s="4" t="s">
        <v>50</v>
      </c>
      <c r="B12" s="35">
        <f t="shared" si="0"/>
        <v>1.282051282051282E-2</v>
      </c>
      <c r="C12" s="35">
        <f t="shared" si="1"/>
        <v>0</v>
      </c>
      <c r="D12" s="35">
        <f t="shared" si="2"/>
        <v>1.282051282051282E-2</v>
      </c>
      <c r="E12" s="18">
        <f>COUNTIFS(PERCENTUAIS!$X$3:$X$90,$A12,PERCENTUAIS!$A$3:$A$90,$E$8)</f>
        <v>0</v>
      </c>
      <c r="F12" s="18">
        <f>COUNTIFS(PERCENTUAIS!$X$3:$X$90,$A12,PERCENTUAIS!$A$3:$A$90,$F$8)</f>
        <v>0</v>
      </c>
      <c r="G12" s="18">
        <f>COUNTIFS(PERCENTUAIS!$X$3:$X$90,$A12,PERCENTUAIS!$A$3:$A$90,$G$8)</f>
        <v>1</v>
      </c>
      <c r="H12" s="18">
        <f>COUNTIFS(PERCENTUAIS!$X$3:$X$90,$A12,PERCENTUAIS!$A$3:$A$90,$H$8)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COUNTIFS(PERCENTUAIS!$X$3:$X$90,$A13,PERCENTUAIS!$A$3:$A$90,$E$8)</f>
        <v>0</v>
      </c>
      <c r="F13" s="18">
        <f>COUNTIFS(PERCENTUAIS!$X$3:$X$90,$A13,PERCENTUAIS!$A$3:$A$90,$F$8)</f>
        <v>0</v>
      </c>
      <c r="G13" s="18">
        <f>COUNTIFS(PERCENTUAIS!$X$3:$X$90,$A13,PERCENTUAIS!$A$3:$A$90,$G$8)</f>
        <v>0</v>
      </c>
      <c r="H13" s="18">
        <f>COUNTIFS(PERCENTUAIS!$X$3:$X$90,$A13,PERCENTUAIS!$A$3:$A$90,$H$8)</f>
        <v>0</v>
      </c>
      <c r="I13" s="22"/>
    </row>
    <row r="14" spans="1:9" x14ac:dyDescent="0.2">
      <c r="A14" s="4" t="s">
        <v>55</v>
      </c>
      <c r="B14" s="35">
        <f t="shared" si="0"/>
        <v>7.6923076923076927E-2</v>
      </c>
      <c r="C14" s="35">
        <f t="shared" si="1"/>
        <v>1.282051282051282E-2</v>
      </c>
      <c r="D14" s="35">
        <f>B14+C14</f>
        <v>8.9743589743589744E-2</v>
      </c>
      <c r="E14" s="18">
        <f>COUNTIFS(PERCENTUAIS!$X$3:$X$90,$A14,PERCENTUAIS!$A$3:$A$90,$E$8)</f>
        <v>0</v>
      </c>
      <c r="F14" s="18">
        <f>COUNTIFS(PERCENTUAIS!$X$3:$X$90,$A14,PERCENTUAIS!$A$3:$A$90,$F$8)</f>
        <v>0</v>
      </c>
      <c r="G14" s="18">
        <f>COUNTIFS(PERCENTUAIS!$X$3:$X$90,$A14,PERCENTUAIS!$A$3:$A$90,$G$8)</f>
        <v>6</v>
      </c>
      <c r="H14" s="18">
        <f>COUNTIFS(PERCENTUAIS!$X$3:$X$90,$A14,PERCENTUAIS!$A$3:$A$90,$H$8)</f>
        <v>1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>B15+C15</f>
        <v>0</v>
      </c>
      <c r="E15" s="18">
        <f>COUNTIFS(PERCENTUAIS!$X$3:$X$90,$A15,PERCENTUAIS!$A$3:$A$90,$E$8)</f>
        <v>0</v>
      </c>
      <c r="F15" s="18">
        <f>COUNTIFS(PERCENTUAIS!$X$3:$X$90,$A15,PERCENTUAIS!$A$3:$A$90,$F$8)</f>
        <v>0</v>
      </c>
      <c r="G15" s="18">
        <f>COUNTIFS(PERCENTUAIS!$X$3:$X$90,$A15,PERCENTUAIS!$A$3:$A$90,$G$8)</f>
        <v>0</v>
      </c>
      <c r="H15" s="18">
        <f>COUNTIFS(PERCENTUAIS!$X$3:$X$90,$A15,PERCENTUAIS!$A$3:$A$90,$H$8)</f>
        <v>0</v>
      </c>
      <c r="I15" s="25"/>
    </row>
    <row r="16" spans="1:9" x14ac:dyDescent="0.2">
      <c r="E16" s="23">
        <f>SUM(E9:E15)</f>
        <v>0</v>
      </c>
      <c r="F16" s="23">
        <f t="shared" ref="F16:G16" si="3">SUM(F9:F15)</f>
        <v>1</v>
      </c>
      <c r="G16" s="23">
        <f t="shared" si="3"/>
        <v>50</v>
      </c>
      <c r="H16" s="23">
        <f>SUM(H9:H15)</f>
        <v>27</v>
      </c>
      <c r="I16" s="24">
        <f>SUM(E16:H16)</f>
        <v>78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D6C08-A336-40B1-9469-9F66E89F227F}">
  <dimension ref="A1:I18"/>
  <sheetViews>
    <sheetView zoomScale="21" zoomScaleNormal="21" workbookViewId="0">
      <selection activeCell="G21" sqref="G2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TEXT(PERCENTUAIS!Y1,"0")</f>
        <v>QUESTÃO22</v>
      </c>
    </row>
    <row r="2" spans="1:9" x14ac:dyDescent="0.2">
      <c r="A2" s="41" t="str">
        <f>HLOOKUP(A1,PERCENTUAIS!$D$1:$KT$2,2,FALSE)</f>
        <v>Condições estruturais que disponho para a realização das atividades remotas: [Câmera e microfone (com ou sem fones)]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0.17948717948717949</v>
      </c>
      <c r="C9" s="35">
        <f>$H9/$I$16</f>
        <v>5.128205128205128E-2</v>
      </c>
      <c r="D9" s="35">
        <f>B9+C9</f>
        <v>0.23076923076923078</v>
      </c>
      <c r="E9" s="18">
        <f>COUNTIFS(PERCENTUAIS!$Y$3:$Y$90,$A9,PERCENTUAIS!$A$3:$A$90,$E$8)</f>
        <v>0</v>
      </c>
      <c r="F9" s="18">
        <f>COUNTIFS(PERCENTUAIS!$Y$3:$Y$90,$A9,PERCENTUAIS!$A$3:$A$90,$F$8)</f>
        <v>1</v>
      </c>
      <c r="G9" s="18">
        <f>COUNTIFS(PERCENTUAIS!$Y$3:$Y$90,$A9,PERCENTUAIS!$A$3:$A$90,$G$8)</f>
        <v>13</v>
      </c>
      <c r="H9" s="18">
        <f>COUNTIFS(PERCENTUAIS!$Y$3:$Y$90,$A9,PERCENTUAIS!$A$3:$A$90,$H$8)</f>
        <v>4</v>
      </c>
      <c r="I9" s="19"/>
    </row>
    <row r="10" spans="1:9" x14ac:dyDescent="0.2">
      <c r="A10" s="4" t="s">
        <v>51</v>
      </c>
      <c r="B10" s="35">
        <f t="shared" ref="B10:B15" si="0">($G10+$F10+$E10)/$I$16</f>
        <v>0.19230769230769232</v>
      </c>
      <c r="C10" s="35">
        <f t="shared" ref="C10:C15" si="1">$H10/$I$16</f>
        <v>0.14102564102564102</v>
      </c>
      <c r="D10" s="35">
        <f t="shared" ref="D10:D15" si="2">B10+C10</f>
        <v>0.33333333333333337</v>
      </c>
      <c r="E10" s="18">
        <f>COUNTIFS(PERCENTUAIS!$Y$3:$Y$90,$A10,PERCENTUAIS!$A$3:$A$90,$E$8)</f>
        <v>0</v>
      </c>
      <c r="F10" s="18">
        <f>COUNTIFS(PERCENTUAIS!$Y$3:$Y$90,$A10,PERCENTUAIS!$A$3:$A$90,$F$8)</f>
        <v>0</v>
      </c>
      <c r="G10" s="18">
        <f>COUNTIFS(PERCENTUAIS!$Y$3:$Y$90,$A10,PERCENTUAIS!$A$3:$A$90,$G$8)</f>
        <v>15</v>
      </c>
      <c r="H10" s="18">
        <f>COUNTIFS(PERCENTUAIS!$Y$3:$Y$90,$A10,PERCENTUAIS!$A$3:$A$90,$H$8)</f>
        <v>11</v>
      </c>
      <c r="I10" s="20"/>
    </row>
    <row r="11" spans="1:9" x14ac:dyDescent="0.2">
      <c r="A11" s="4" t="s">
        <v>49</v>
      </c>
      <c r="B11" s="35">
        <f t="shared" si="0"/>
        <v>0.17948717948717949</v>
      </c>
      <c r="C11" s="35">
        <f t="shared" si="1"/>
        <v>6.4102564102564097E-2</v>
      </c>
      <c r="D11" s="35">
        <f t="shared" si="2"/>
        <v>0.24358974358974358</v>
      </c>
      <c r="E11" s="18">
        <f>COUNTIFS(PERCENTUAIS!$Y$3:$Y$90,$A11,PERCENTUAIS!$A$3:$A$90,$E$8)</f>
        <v>0</v>
      </c>
      <c r="F11" s="18">
        <f>COUNTIFS(PERCENTUAIS!$Y$3:$Y$90,$A11,PERCENTUAIS!$A$3:$A$90,$F$8)</f>
        <v>0</v>
      </c>
      <c r="G11" s="18">
        <f>COUNTIFS(PERCENTUAIS!$Y$3:$Y$90,$A11,PERCENTUAIS!$A$3:$A$90,$G$8)</f>
        <v>14</v>
      </c>
      <c r="H11" s="18">
        <f>COUNTIFS(PERCENTUAIS!$Y$3:$Y$90,$A11,PERCENTUAIS!$A$3:$A$90,$H$8)</f>
        <v>5</v>
      </c>
      <c r="I11" s="21"/>
    </row>
    <row r="12" spans="1:9" x14ac:dyDescent="0.2">
      <c r="A12" s="4" t="s">
        <v>50</v>
      </c>
      <c r="B12" s="35">
        <f t="shared" si="0"/>
        <v>3.8461538461538464E-2</v>
      </c>
      <c r="C12" s="35">
        <f t="shared" si="1"/>
        <v>2.564102564102564E-2</v>
      </c>
      <c r="D12" s="35">
        <f t="shared" si="2"/>
        <v>6.4102564102564097E-2</v>
      </c>
      <c r="E12" s="18">
        <f>COUNTIFS(PERCENTUAIS!$Y$3:$Y$90,$A12,PERCENTUAIS!$A$3:$A$90,$E$8)</f>
        <v>0</v>
      </c>
      <c r="F12" s="18">
        <f>COUNTIFS(PERCENTUAIS!$Y$3:$Y$90,$A12,PERCENTUAIS!$A$3:$A$90,$F$8)</f>
        <v>0</v>
      </c>
      <c r="G12" s="18">
        <f>COUNTIFS(PERCENTUAIS!$Y$3:$Y$90,$A12,PERCENTUAIS!$A$3:$A$90,$G$8)</f>
        <v>3</v>
      </c>
      <c r="H12" s="18">
        <f>COUNTIFS(PERCENTUAIS!$Y$3:$Y$90,$A12,PERCENTUAIS!$A$3:$A$90,$H$8)</f>
        <v>2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2.564102564102564E-2</v>
      </c>
      <c r="D13" s="35">
        <f t="shared" si="2"/>
        <v>2.564102564102564E-2</v>
      </c>
      <c r="E13" s="18">
        <f>COUNTIFS(PERCENTUAIS!$Y$3:$Y$90,$A13,PERCENTUAIS!$A$3:$A$90,$E$8)</f>
        <v>0</v>
      </c>
      <c r="F13" s="18">
        <f>COUNTIFS(PERCENTUAIS!$Y$3:$Y$90,$A13,PERCENTUAIS!$A$3:$A$90,$F$8)</f>
        <v>0</v>
      </c>
      <c r="G13" s="18">
        <f>COUNTIFS(PERCENTUAIS!$Y$3:$Y$90,$A13,PERCENTUAIS!$A$3:$A$90,$G$8)</f>
        <v>0</v>
      </c>
      <c r="H13" s="18">
        <f>COUNTIFS(PERCENTUAIS!$Y$3:$Y$90,$A13,PERCENTUAIS!$A$3:$A$90,$H$8)</f>
        <v>2</v>
      </c>
      <c r="I13" s="22"/>
    </row>
    <row r="14" spans="1:9" x14ac:dyDescent="0.2">
      <c r="A14" s="4" t="s">
        <v>55</v>
      </c>
      <c r="B14" s="35">
        <f t="shared" si="0"/>
        <v>6.4102564102564097E-2</v>
      </c>
      <c r="C14" s="35">
        <f t="shared" si="1"/>
        <v>3.8461538461538464E-2</v>
      </c>
      <c r="D14" s="35">
        <f t="shared" si="2"/>
        <v>0.10256410256410256</v>
      </c>
      <c r="E14" s="18">
        <f>COUNTIFS(PERCENTUAIS!$Y$3:$Y$90,$A14,PERCENTUAIS!$A$3:$A$90,$E$8)</f>
        <v>0</v>
      </c>
      <c r="F14" s="18">
        <f>COUNTIFS(PERCENTUAIS!$Y$3:$Y$90,$A14,PERCENTUAIS!$A$3:$A$90,$F$8)</f>
        <v>0</v>
      </c>
      <c r="G14" s="18">
        <f>COUNTIFS(PERCENTUAIS!$Y$3:$Y$90,$A14,PERCENTUAIS!$A$3:$A$90,$G$8)</f>
        <v>5</v>
      </c>
      <c r="H14" s="18">
        <f>COUNTIFS(PERCENTUAIS!$Y$3:$Y$90,$A14,PERCENTUAIS!$A$3:$A$90,$H$8)</f>
        <v>3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 t="shared" si="2"/>
        <v>0</v>
      </c>
      <c r="E15" s="18">
        <f>COUNTIFS(PERCENTUAIS!$Y$3:$Y$90,$A15,PERCENTUAIS!$A$3:$A$90,$E$8)</f>
        <v>0</v>
      </c>
      <c r="F15" s="18">
        <f>COUNTIFS(PERCENTUAIS!$Y$3:$Y$90,$A15,PERCENTUAIS!$A$3:$A$90,$F$8)</f>
        <v>0</v>
      </c>
      <c r="G15" s="18">
        <f>COUNTIFS(PERCENTUAIS!$Y$3:$Y$90,$A15,PERCENTUAIS!$A$3:$A$90,$G$8)</f>
        <v>0</v>
      </c>
      <c r="H15" s="18">
        <f>COUNTIFS(PERCENTUAIS!$Y$3:$Y$90,$A15,PERCENTUAIS!$A$3:$A$90,$H$8)</f>
        <v>0</v>
      </c>
      <c r="I15" s="25"/>
    </row>
    <row r="16" spans="1:9" x14ac:dyDescent="0.2">
      <c r="E16" s="23">
        <f>SUM(E9:E15)</f>
        <v>0</v>
      </c>
      <c r="F16" s="23">
        <f t="shared" ref="F16:G16" si="3">SUM(F9:F15)</f>
        <v>1</v>
      </c>
      <c r="G16" s="23">
        <f t="shared" si="3"/>
        <v>50</v>
      </c>
      <c r="H16" s="23">
        <f>SUM(H9:H15)</f>
        <v>27</v>
      </c>
      <c r="I16" s="24">
        <f>SUM(E16:H16)</f>
        <v>78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6F7C0-7A55-470E-8260-3D80DCCC4946}">
  <dimension ref="A1:I18"/>
  <sheetViews>
    <sheetView view="pageBreakPreview" zoomScale="60" zoomScaleNormal="210" workbookViewId="0">
      <selection activeCell="B9" sqref="B9:D1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TEXT(PERCENTUAIS!Z1,"0")</f>
        <v>QUESTÃO23</v>
      </c>
    </row>
    <row r="2" spans="1:9" x14ac:dyDescent="0.2">
      <c r="A2" s="41" t="str">
        <f>HLOOKUP(A1,PERCENTUAIS!$D$1:$KT$2,2,FALSE)</f>
        <v>Condições estruturais que disponho para a realização das atividades remotas: [mobiliários (mesa, cadeira, outros)]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0.14102564102564102</v>
      </c>
      <c r="C9" s="35">
        <f>$H9/$I$16</f>
        <v>2.564102564102564E-2</v>
      </c>
      <c r="D9" s="35">
        <f>B9+C9</f>
        <v>0.16666666666666666</v>
      </c>
      <c r="E9" s="18">
        <f>COUNTIFS(PERCENTUAIS!$Z$3:$Z$90,$A9,PERCENTUAIS!$A$3:$A$90,$E$8)</f>
        <v>0</v>
      </c>
      <c r="F9" s="18">
        <f>COUNTIFS(PERCENTUAIS!$Z$3:$Z$90,$A9,PERCENTUAIS!$A$3:$A$90,$F$8)</f>
        <v>0</v>
      </c>
      <c r="G9" s="18">
        <f>COUNTIFS(PERCENTUAIS!$Z$3:$Z$90,$A9,PERCENTUAIS!$A$3:$A$90,$G$8)</f>
        <v>11</v>
      </c>
      <c r="H9" s="18">
        <f>COUNTIFS(PERCENTUAIS!$Z$3:$Z$90,$A9,PERCENTUAIS!$A$3:$A$90,$H$8)</f>
        <v>2</v>
      </c>
      <c r="I9" s="19"/>
    </row>
    <row r="10" spans="1:9" x14ac:dyDescent="0.2">
      <c r="A10" s="4" t="s">
        <v>51</v>
      </c>
      <c r="B10" s="35">
        <f t="shared" ref="B10:B15" si="0">($G10+$F10+$E10)/$I$16</f>
        <v>0.21794871794871795</v>
      </c>
      <c r="C10" s="35">
        <f t="shared" ref="C10:C15" si="1">$H10/$I$16</f>
        <v>0.14102564102564102</v>
      </c>
      <c r="D10" s="35">
        <f t="shared" ref="D10:D15" si="2">B10+C10</f>
        <v>0.35897435897435898</v>
      </c>
      <c r="E10" s="18">
        <f>COUNTIFS(PERCENTUAIS!$Z$3:$Z$90,$A10,PERCENTUAIS!$A$3:$A$90,$E$8)</f>
        <v>0</v>
      </c>
      <c r="F10" s="18">
        <f>COUNTIFS(PERCENTUAIS!$Z$3:$Z$90,$A10,PERCENTUAIS!$A$3:$A$90,$F$8)</f>
        <v>1</v>
      </c>
      <c r="G10" s="18">
        <f>COUNTIFS(PERCENTUAIS!$Z$3:$Z$90,$A10,PERCENTUAIS!$A$3:$A$90,$G$8)</f>
        <v>16</v>
      </c>
      <c r="H10" s="18">
        <f>COUNTIFS(PERCENTUAIS!$Z$3:$Z$90,$A10,PERCENTUAIS!$A$3:$A$90,$H$8)</f>
        <v>11</v>
      </c>
      <c r="I10" s="20"/>
    </row>
    <row r="11" spans="1:9" x14ac:dyDescent="0.2">
      <c r="A11" s="4" t="s">
        <v>49</v>
      </c>
      <c r="B11" s="35">
        <f t="shared" si="0"/>
        <v>0.17948717948717949</v>
      </c>
      <c r="C11" s="35">
        <f t="shared" si="1"/>
        <v>6.4102564102564097E-2</v>
      </c>
      <c r="D11" s="35">
        <f t="shared" si="2"/>
        <v>0.24358974358974358</v>
      </c>
      <c r="E11" s="18">
        <f>COUNTIFS(PERCENTUAIS!$Z$3:$Z$90,$A11,PERCENTUAIS!$A$3:$A$90,$E$8)</f>
        <v>0</v>
      </c>
      <c r="F11" s="18">
        <f>COUNTIFS(PERCENTUAIS!$Z$3:$Z$90,$A11,PERCENTUAIS!$A$3:$A$90,$F$8)</f>
        <v>0</v>
      </c>
      <c r="G11" s="18">
        <f>COUNTIFS(PERCENTUAIS!$Z$3:$Z$90,$A11,PERCENTUAIS!$A$3:$A$90,$G$8)</f>
        <v>14</v>
      </c>
      <c r="H11" s="18">
        <f>COUNTIFS(PERCENTUAIS!$Z$3:$Z$90,$A11,PERCENTUAIS!$A$3:$A$90,$H$8)</f>
        <v>5</v>
      </c>
      <c r="I11" s="21"/>
    </row>
    <row r="12" spans="1:9" x14ac:dyDescent="0.2">
      <c r="A12" s="4" t="s">
        <v>50</v>
      </c>
      <c r="B12" s="35">
        <f t="shared" si="0"/>
        <v>7.6923076923076927E-2</v>
      </c>
      <c r="C12" s="35">
        <f t="shared" si="1"/>
        <v>8.9743589743589744E-2</v>
      </c>
      <c r="D12" s="35">
        <f t="shared" si="2"/>
        <v>0.16666666666666669</v>
      </c>
      <c r="E12" s="18">
        <f>COUNTIFS(PERCENTUAIS!$Z$3:$Z$90,$A12,PERCENTUAIS!$A$3:$A$90,$E$8)</f>
        <v>0</v>
      </c>
      <c r="F12" s="18">
        <f>COUNTIFS(PERCENTUAIS!$Z$3:$Z$90,$A12,PERCENTUAIS!$A$3:$A$90,$F$8)</f>
        <v>0</v>
      </c>
      <c r="G12" s="18">
        <f>COUNTIFS(PERCENTUAIS!$Z$3:$Z$90,$A12,PERCENTUAIS!$A$3:$A$90,$G$8)</f>
        <v>6</v>
      </c>
      <c r="H12" s="18">
        <f>COUNTIFS(PERCENTUAIS!$Z$3:$Z$90,$A12,PERCENTUAIS!$A$3:$A$90,$H$8)</f>
        <v>7</v>
      </c>
      <c r="I12" s="22"/>
    </row>
    <row r="13" spans="1:9" x14ac:dyDescent="0.2">
      <c r="A13" s="4" t="s">
        <v>67</v>
      </c>
      <c r="B13" s="35">
        <f t="shared" si="0"/>
        <v>2.564102564102564E-2</v>
      </c>
      <c r="C13" s="35">
        <f t="shared" si="1"/>
        <v>2.564102564102564E-2</v>
      </c>
      <c r="D13" s="35">
        <f t="shared" si="2"/>
        <v>5.128205128205128E-2</v>
      </c>
      <c r="E13" s="18">
        <f>COUNTIFS(PERCENTUAIS!$Z$3:$Z$90,$A13,PERCENTUAIS!$A$3:$A$90,$E$8)</f>
        <v>0</v>
      </c>
      <c r="F13" s="18">
        <f>COUNTIFS(PERCENTUAIS!$Z$3:$Z$90,$A13,PERCENTUAIS!$A$3:$A$90,$F$8)</f>
        <v>0</v>
      </c>
      <c r="G13" s="18">
        <f>COUNTIFS(PERCENTUAIS!$Z$3:$Z$90,$A13,PERCENTUAIS!$A$3:$A$90,$G$8)</f>
        <v>2</v>
      </c>
      <c r="H13" s="18">
        <f>COUNTIFS(PERCENTUAIS!$Z$3:$Z$90,$A13,PERCENTUAIS!$A$3:$A$90,$H$8)</f>
        <v>2</v>
      </c>
      <c r="I13" s="22"/>
    </row>
    <row r="14" spans="1:9" x14ac:dyDescent="0.2">
      <c r="A14" s="4" t="s">
        <v>55</v>
      </c>
      <c r="B14" s="35">
        <f t="shared" si="0"/>
        <v>1.282051282051282E-2</v>
      </c>
      <c r="C14" s="35">
        <f t="shared" si="1"/>
        <v>0</v>
      </c>
      <c r="D14" s="35">
        <f t="shared" si="2"/>
        <v>1.282051282051282E-2</v>
      </c>
      <c r="E14" s="18">
        <f>COUNTIFS(PERCENTUAIS!$Z$3:$Z$90,$A14,PERCENTUAIS!$A$3:$A$90,$E$8)</f>
        <v>0</v>
      </c>
      <c r="F14" s="18">
        <f>COUNTIFS(PERCENTUAIS!$Z$3:$Z$90,$A14,PERCENTUAIS!$A$3:$A$90,$F$8)</f>
        <v>0</v>
      </c>
      <c r="G14" s="18">
        <f>COUNTIFS(PERCENTUAIS!$Z$3:$Z$90,$A14,PERCENTUAIS!$A$3:$A$90,$G$8)</f>
        <v>1</v>
      </c>
      <c r="H14" s="18">
        <f>COUNTIFS(PERCENTUAIS!$Z$3:$Z$90,$A14,PERCENTUAIS!$A$3:$A$90,$H$8)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 t="shared" si="2"/>
        <v>0</v>
      </c>
      <c r="E15" s="18">
        <f>COUNTIFS(PERCENTUAIS!$Z$3:$Z$90,$A15,PERCENTUAIS!$A$3:$A$90,$E$8)</f>
        <v>0</v>
      </c>
      <c r="F15" s="18">
        <f>COUNTIFS(PERCENTUAIS!$Z$3:$Z$90,$A15,PERCENTUAIS!$A$3:$A$90,$F$8)</f>
        <v>0</v>
      </c>
      <c r="G15" s="18">
        <f>COUNTIFS(PERCENTUAIS!$Z$3:$Z$90,$A15,PERCENTUAIS!$A$3:$A$90,$G$8)</f>
        <v>0</v>
      </c>
      <c r="H15" s="18">
        <f>COUNTIFS(PERCENTUAIS!$Z$3:$Z$90,$A15,PERCENTUAIS!$A$3:$A$90,$H$8)</f>
        <v>0</v>
      </c>
      <c r="I15" s="25"/>
    </row>
    <row r="16" spans="1:9" x14ac:dyDescent="0.2">
      <c r="E16" s="23">
        <f>SUM(E9:E15)</f>
        <v>0</v>
      </c>
      <c r="F16" s="23">
        <f t="shared" ref="F16:G16" si="3">SUM(F9:F15)</f>
        <v>1</v>
      </c>
      <c r="G16" s="23">
        <f t="shared" si="3"/>
        <v>50</v>
      </c>
      <c r="H16" s="23">
        <f>SUM(H9:H15)</f>
        <v>27</v>
      </c>
      <c r="I16" s="24">
        <f>SUM(E16:H16)</f>
        <v>78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384D6-A711-4754-8886-C51DAD17601D}">
  <dimension ref="A1:I18"/>
  <sheetViews>
    <sheetView zoomScale="60" zoomScaleNormal="60" workbookViewId="0">
      <selection activeCell="G36" sqref="G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TEXT(PERCENTUAIS!AA1,"0")</f>
        <v>QUESTÃO24</v>
      </c>
    </row>
    <row r="2" spans="1:9" x14ac:dyDescent="0.2">
      <c r="A2" s="41" t="str">
        <f>HLOOKUP(A1,PERCENTUAIS!$D$1:$KT$2,2,FALSE)</f>
        <v>Condições estruturais que disponho para a realização das atividades remotas: [Ergonomia]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7.6923076923076927E-2</v>
      </c>
      <c r="C9" s="35">
        <f>$H9/$I$16</f>
        <v>2.564102564102564E-2</v>
      </c>
      <c r="D9" s="35">
        <f>B9+C9</f>
        <v>0.10256410256410256</v>
      </c>
      <c r="E9" s="18">
        <f>COUNTIFS(PERCENTUAIS!$AA$3:$AA$90,$A9,PERCENTUAIS!$A$3:$A$90,$E$8)</f>
        <v>0</v>
      </c>
      <c r="F9" s="18">
        <f>COUNTIFS(PERCENTUAIS!$AA$3:$AA$90,$A9,PERCENTUAIS!$A$3:$A$90,$F$8)</f>
        <v>0</v>
      </c>
      <c r="G9" s="18">
        <f>COUNTIFS(PERCENTUAIS!$AA$3:$AA$90,$A9,PERCENTUAIS!$A$3:$A$90,$G$8)</f>
        <v>6</v>
      </c>
      <c r="H9" s="18">
        <f>COUNTIFS(PERCENTUAIS!$AA$3:$AA$90,$A9,PERCENTUAIS!$A$3:$A$90,$H$8)</f>
        <v>2</v>
      </c>
      <c r="I9" s="19"/>
    </row>
    <row r="10" spans="1:9" x14ac:dyDescent="0.2">
      <c r="A10" s="4" t="s">
        <v>51</v>
      </c>
      <c r="B10" s="35">
        <f t="shared" ref="B10:B15" si="0">($G10+$F10+$E10)/$I$16</f>
        <v>0.16666666666666666</v>
      </c>
      <c r="C10" s="35">
        <f t="shared" ref="C10:C15" si="1">$H10/$I$16</f>
        <v>8.9743589743589744E-2</v>
      </c>
      <c r="D10" s="35">
        <f t="shared" ref="D10:D13" si="2">B10+C10</f>
        <v>0.25641025641025639</v>
      </c>
      <c r="E10" s="18">
        <f>COUNTIFS(PERCENTUAIS!$AA$3:$AA$90,$A10,PERCENTUAIS!$A$3:$A$90,$E$8)</f>
        <v>0</v>
      </c>
      <c r="F10" s="18">
        <f>COUNTIFS(PERCENTUAIS!$AA$3:$AA$90,$A10,PERCENTUAIS!$A$3:$A$90,$F$8)</f>
        <v>0</v>
      </c>
      <c r="G10" s="18">
        <f>COUNTIFS(PERCENTUAIS!$AA$3:$AA$90,$A10,PERCENTUAIS!$A$3:$A$90,$G$8)</f>
        <v>13</v>
      </c>
      <c r="H10" s="18">
        <f>COUNTIFS(PERCENTUAIS!$AA$3:$AA$90,$A10,PERCENTUAIS!$A$3:$A$90,$H$8)</f>
        <v>7</v>
      </c>
      <c r="I10" s="20"/>
    </row>
    <row r="11" spans="1:9" x14ac:dyDescent="0.2">
      <c r="A11" s="4" t="s">
        <v>49</v>
      </c>
      <c r="B11" s="35">
        <f t="shared" si="0"/>
        <v>0.20512820512820512</v>
      </c>
      <c r="C11" s="35">
        <f t="shared" si="1"/>
        <v>0.11538461538461539</v>
      </c>
      <c r="D11" s="35">
        <f t="shared" si="2"/>
        <v>0.32051282051282048</v>
      </c>
      <c r="E11" s="18">
        <f>COUNTIFS(PERCENTUAIS!$AA$3:$AA$90,$A11,PERCENTUAIS!$A$3:$A$90,$E$8)</f>
        <v>0</v>
      </c>
      <c r="F11" s="18">
        <f>COUNTIFS(PERCENTUAIS!$AA$3:$AA$90,$A11,PERCENTUAIS!$A$3:$A$90,$F$8)</f>
        <v>1</v>
      </c>
      <c r="G11" s="18">
        <f>COUNTIFS(PERCENTUAIS!$AA$3:$AA$90,$A11,PERCENTUAIS!$A$3:$A$90,$G$8)</f>
        <v>15</v>
      </c>
      <c r="H11" s="18">
        <f>COUNTIFS(PERCENTUAIS!$AA$3:$AA$90,$A11,PERCENTUAIS!$A$3:$A$90,$H$8)</f>
        <v>9</v>
      </c>
      <c r="I11" s="21"/>
    </row>
    <row r="12" spans="1:9" x14ac:dyDescent="0.2">
      <c r="A12" s="4" t="s">
        <v>50</v>
      </c>
      <c r="B12" s="35">
        <f t="shared" si="0"/>
        <v>8.9743589743589744E-2</v>
      </c>
      <c r="C12" s="35">
        <f t="shared" si="1"/>
        <v>8.9743589743589744E-2</v>
      </c>
      <c r="D12" s="35">
        <f t="shared" si="2"/>
        <v>0.17948717948717949</v>
      </c>
      <c r="E12" s="18">
        <f>COUNTIFS(PERCENTUAIS!$AA$3:$AA$90,$A12,PERCENTUAIS!$A$3:$A$90,$E$8)</f>
        <v>0</v>
      </c>
      <c r="F12" s="18">
        <f>COUNTIFS(PERCENTUAIS!$AA$3:$AA$90,$A12,PERCENTUAIS!$A$3:$A$90,$F$8)</f>
        <v>0</v>
      </c>
      <c r="G12" s="18">
        <f>COUNTIFS(PERCENTUAIS!$AA$3:$AA$90,$A12,PERCENTUAIS!$A$3:$A$90,$G$8)</f>
        <v>7</v>
      </c>
      <c r="H12" s="18">
        <f>COUNTIFS(PERCENTUAIS!$AA$3:$AA$90,$A12,PERCENTUAIS!$A$3:$A$90,$H$8)</f>
        <v>7</v>
      </c>
      <c r="I12" s="22"/>
    </row>
    <row r="13" spans="1:9" x14ac:dyDescent="0.2">
      <c r="A13" s="4" t="s">
        <v>67</v>
      </c>
      <c r="B13" s="35">
        <f t="shared" si="0"/>
        <v>7.6923076923076927E-2</v>
      </c>
      <c r="C13" s="35">
        <f t="shared" si="1"/>
        <v>2.564102564102564E-2</v>
      </c>
      <c r="D13" s="35">
        <f t="shared" si="2"/>
        <v>0.10256410256410256</v>
      </c>
      <c r="E13" s="18">
        <f>COUNTIFS(PERCENTUAIS!$AA$3:$AA$90,$A13,PERCENTUAIS!$A$3:$A$90,$E$8)</f>
        <v>0</v>
      </c>
      <c r="F13" s="18">
        <f>COUNTIFS(PERCENTUAIS!$AA$3:$AA$90,$A13,PERCENTUAIS!$A$3:$A$90,$F$8)</f>
        <v>0</v>
      </c>
      <c r="G13" s="18">
        <f>COUNTIFS(PERCENTUAIS!$AA$3:$AA$90,$A13,PERCENTUAIS!$A$3:$A$90,$G$8)</f>
        <v>6</v>
      </c>
      <c r="H13" s="18">
        <f>COUNTIFS(PERCENTUAIS!$AA$3:$AA$90,$A13,PERCENTUAIS!$A$3:$A$90,$H$8)</f>
        <v>2</v>
      </c>
      <c r="I13" s="22"/>
    </row>
    <row r="14" spans="1:9" x14ac:dyDescent="0.2">
      <c r="A14" s="4" t="s">
        <v>55</v>
      </c>
      <c r="B14" s="35">
        <f t="shared" si="0"/>
        <v>2.564102564102564E-2</v>
      </c>
      <c r="C14" s="35">
        <f t="shared" si="1"/>
        <v>0</v>
      </c>
      <c r="D14" s="35">
        <f>B14+C14</f>
        <v>2.564102564102564E-2</v>
      </c>
      <c r="E14" s="18">
        <f>COUNTIFS(PERCENTUAIS!$AA$3:$AA$90,$A14,PERCENTUAIS!$A$3:$A$90,$E$8)</f>
        <v>0</v>
      </c>
      <c r="F14" s="18">
        <f>COUNTIFS(PERCENTUAIS!$AA$3:$AA$90,$A14,PERCENTUAIS!$A$3:$A$90,$F$8)</f>
        <v>0</v>
      </c>
      <c r="G14" s="18">
        <f>COUNTIFS(PERCENTUAIS!$AA$3:$AA$90,$A14,PERCENTUAIS!$A$3:$A$90,$G$8)</f>
        <v>2</v>
      </c>
      <c r="H14" s="18">
        <f>COUNTIFS(PERCENTUAIS!$AA$3:$AA$90,$A14,PERCENTUAIS!$A$3:$A$90,$H$8)</f>
        <v>0</v>
      </c>
      <c r="I14" s="22"/>
    </row>
    <row r="15" spans="1:9" x14ac:dyDescent="0.2">
      <c r="A15" s="4" t="s">
        <v>52</v>
      </c>
      <c r="B15" s="35">
        <f t="shared" si="0"/>
        <v>1.282051282051282E-2</v>
      </c>
      <c r="C15" s="35">
        <f t="shared" si="1"/>
        <v>0</v>
      </c>
      <c r="D15" s="35">
        <f t="shared" ref="D15" si="3">B15+C15</f>
        <v>1.282051282051282E-2</v>
      </c>
      <c r="E15" s="18">
        <f>COUNTIFS(PERCENTUAIS!$AA$3:$AA$90,$A15,PERCENTUAIS!$A$3:$A$90,$E$8)</f>
        <v>0</v>
      </c>
      <c r="F15" s="18">
        <f>COUNTIFS(PERCENTUAIS!$AA$3:$AA$90,$A15,PERCENTUAIS!$A$3:$A$90,$F$8)</f>
        <v>0</v>
      </c>
      <c r="G15" s="18">
        <f>COUNTIFS(PERCENTUAIS!$AA$3:$AA$90,$A15,PERCENTUAIS!$A$3:$A$90,$G$8)</f>
        <v>1</v>
      </c>
      <c r="H15" s="18">
        <f>COUNTIFS(PERCENTUAIS!$AA$3:$AA$90,$A15,PERCENTUAIS!$A$3:$A$90,$H$8)</f>
        <v>0</v>
      </c>
      <c r="I15" s="25"/>
    </row>
    <row r="16" spans="1:9" x14ac:dyDescent="0.2">
      <c r="E16" s="23">
        <f>SUM(E9:E15)</f>
        <v>0</v>
      </c>
      <c r="F16" s="23">
        <f t="shared" ref="F16:G16" si="4">SUM(F9:F15)</f>
        <v>1</v>
      </c>
      <c r="G16" s="23">
        <f t="shared" si="4"/>
        <v>50</v>
      </c>
      <c r="H16" s="23">
        <f>SUM(H9:H15)</f>
        <v>27</v>
      </c>
      <c r="I16" s="24">
        <f>SUM(E16:H16)</f>
        <v>78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0C1BC-22F2-446F-8260-0A8137A5CD75}">
  <dimension ref="A1:I18"/>
  <sheetViews>
    <sheetView view="pageBreakPreview" zoomScale="50" zoomScaleNormal="120" zoomScaleSheetLayoutView="50" workbookViewId="0">
      <selection activeCell="B9" sqref="B9:D1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TEXT(PERCENTUAIS!AB1,"0")</f>
        <v>QUESTÃO25</v>
      </c>
    </row>
    <row r="2" spans="1:9" x14ac:dyDescent="0.2">
      <c r="A2" s="41" t="str">
        <f>HLOOKUP(A1,PERCENTUAIS!$D$1:$KT$2,2,FALSE)</f>
        <v>Condições estruturais que disponho para a realização das atividades remotas: [iluminação]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0.11538461538461539</v>
      </c>
      <c r="C9" s="35">
        <f>$H9/$I$16</f>
        <v>7.6923076923076927E-2</v>
      </c>
      <c r="D9" s="35">
        <f>B9+C9</f>
        <v>0.19230769230769232</v>
      </c>
      <c r="E9" s="18">
        <f>COUNTIFS(PERCENTUAIS!$AB$3:$AB$90,$A9,PERCENTUAIS!$A$3:$A$90,$E$8)</f>
        <v>0</v>
      </c>
      <c r="F9" s="18">
        <f>COUNTIFS(PERCENTUAIS!$AB$3:$AB$90,$A9,PERCENTUAIS!$A$3:$A$90,$F$8)</f>
        <v>1</v>
      </c>
      <c r="G9" s="18">
        <f>COUNTIFS(PERCENTUAIS!$AB$3:$AB$90,$A9,PERCENTUAIS!$A$3:$A$90,$G$8)</f>
        <v>8</v>
      </c>
      <c r="H9" s="18">
        <f>COUNTIFS(PERCENTUAIS!$AB$3:$AB$90,$A9,PERCENTUAIS!$A$3:$A$90,$H$8)</f>
        <v>6</v>
      </c>
      <c r="I9" s="19"/>
    </row>
    <row r="10" spans="1:9" x14ac:dyDescent="0.2">
      <c r="A10" s="4" t="s">
        <v>51</v>
      </c>
      <c r="B10" s="35">
        <f t="shared" ref="B10:B15" si="0">($G10+$F10+$E10)/$I$16</f>
        <v>0.29487179487179488</v>
      </c>
      <c r="C10" s="35">
        <f t="shared" ref="C10:C15" si="1">$H10/$I$16</f>
        <v>0.17948717948717949</v>
      </c>
      <c r="D10" s="35">
        <f t="shared" ref="D10:D15" si="2">B10+C10</f>
        <v>0.47435897435897434</v>
      </c>
      <c r="E10" s="18">
        <f>COUNTIFS(PERCENTUAIS!$AB$3:$AB$90,$A10,PERCENTUAIS!$A$3:$A$90,$E$8)</f>
        <v>0</v>
      </c>
      <c r="F10" s="18">
        <f>COUNTIFS(PERCENTUAIS!$AB$3:$AB$90,$A10,PERCENTUAIS!$A$3:$A$90,$F$8)</f>
        <v>0</v>
      </c>
      <c r="G10" s="18">
        <f>COUNTIFS(PERCENTUAIS!$AB$3:$AB$90,$A10,PERCENTUAIS!$A$3:$A$90,$G$8)</f>
        <v>23</v>
      </c>
      <c r="H10" s="18">
        <f>COUNTIFS(PERCENTUAIS!$AB$3:$AB$90,$A10,PERCENTUAIS!$A$3:$A$90,$H$8)</f>
        <v>14</v>
      </c>
      <c r="I10" s="20"/>
    </row>
    <row r="11" spans="1:9" x14ac:dyDescent="0.2">
      <c r="A11" s="4" t="s">
        <v>49</v>
      </c>
      <c r="B11" s="35">
        <f t="shared" si="0"/>
        <v>0.14102564102564102</v>
      </c>
      <c r="C11" s="35">
        <f t="shared" si="1"/>
        <v>8.9743589743589744E-2</v>
      </c>
      <c r="D11" s="35">
        <f t="shared" si="2"/>
        <v>0.23076923076923078</v>
      </c>
      <c r="E11" s="18">
        <f>COUNTIFS(PERCENTUAIS!$AB$3:$AB$90,$A11,PERCENTUAIS!$A$3:$A$90,$E$8)</f>
        <v>0</v>
      </c>
      <c r="F11" s="18">
        <f>COUNTIFS(PERCENTUAIS!$AB$3:$AB$90,$A11,PERCENTUAIS!$A$3:$A$90,$F$8)</f>
        <v>0</v>
      </c>
      <c r="G11" s="18">
        <f>COUNTIFS(PERCENTUAIS!$AB$3:$AB$90,$A11,PERCENTUAIS!$A$3:$A$90,$G$8)</f>
        <v>11</v>
      </c>
      <c r="H11" s="18">
        <f>COUNTIFS(PERCENTUAIS!$AB$3:$AB$90,$A11,PERCENTUAIS!$A$3:$A$90,$H$8)</f>
        <v>7</v>
      </c>
      <c r="I11" s="21"/>
    </row>
    <row r="12" spans="1:9" x14ac:dyDescent="0.2">
      <c r="A12" s="4" t="s">
        <v>50</v>
      </c>
      <c r="B12" s="35">
        <f t="shared" si="0"/>
        <v>5.128205128205128E-2</v>
      </c>
      <c r="C12" s="35">
        <f t="shared" si="1"/>
        <v>0</v>
      </c>
      <c r="D12" s="35">
        <f t="shared" si="2"/>
        <v>5.128205128205128E-2</v>
      </c>
      <c r="E12" s="18">
        <f>COUNTIFS(PERCENTUAIS!$AB$3:$AB$90,$A12,PERCENTUAIS!$A$3:$A$90,$E$8)</f>
        <v>0</v>
      </c>
      <c r="F12" s="18">
        <f>COUNTIFS(PERCENTUAIS!$AB$3:$AB$90,$A12,PERCENTUAIS!$A$3:$A$90,$F$8)</f>
        <v>0</v>
      </c>
      <c r="G12" s="18">
        <f>COUNTIFS(PERCENTUAIS!$AB$3:$AB$90,$A12,PERCENTUAIS!$A$3:$A$90,$G$8)</f>
        <v>4</v>
      </c>
      <c r="H12" s="18">
        <f>COUNTIFS(PERCENTUAIS!$AB$3:$AB$90,$A12,PERCENTUAIS!$A$3:$A$90,$H$8)</f>
        <v>0</v>
      </c>
      <c r="I12" s="22"/>
    </row>
    <row r="13" spans="1:9" x14ac:dyDescent="0.2">
      <c r="A13" s="4" t="s">
        <v>67</v>
      </c>
      <c r="B13" s="35">
        <f t="shared" si="0"/>
        <v>3.8461538461538464E-2</v>
      </c>
      <c r="C13" s="35">
        <f t="shared" si="1"/>
        <v>0</v>
      </c>
      <c r="D13" s="35">
        <f t="shared" si="2"/>
        <v>3.8461538461538464E-2</v>
      </c>
      <c r="E13" s="18">
        <f>COUNTIFS(PERCENTUAIS!$AB$3:$AB$90,$A13,PERCENTUAIS!$A$3:$A$90,$E$8)</f>
        <v>0</v>
      </c>
      <c r="F13" s="18">
        <f>COUNTIFS(PERCENTUAIS!$AB$3:$AB$90,$A13,PERCENTUAIS!$A$3:$A$90,$F$8)</f>
        <v>0</v>
      </c>
      <c r="G13" s="18">
        <f>COUNTIFS(PERCENTUAIS!$AB$3:$AB$90,$A13,PERCENTUAIS!$A$3:$A$90,$G$8)</f>
        <v>3</v>
      </c>
      <c r="H13" s="18">
        <f>COUNTIFS(PERCENTUAIS!$AB$3:$AB$90,$A13,PERCENTUAIS!$A$3:$A$90,$H$8)</f>
        <v>0</v>
      </c>
      <c r="I13" s="22"/>
    </row>
    <row r="14" spans="1:9" x14ac:dyDescent="0.2">
      <c r="A14" s="4" t="s">
        <v>55</v>
      </c>
      <c r="B14" s="35">
        <f t="shared" si="0"/>
        <v>1.282051282051282E-2</v>
      </c>
      <c r="C14" s="35">
        <f t="shared" si="1"/>
        <v>0</v>
      </c>
      <c r="D14" s="35">
        <f t="shared" si="2"/>
        <v>1.282051282051282E-2</v>
      </c>
      <c r="E14" s="18">
        <f>COUNTIFS(PERCENTUAIS!$AB$3:$AB$90,$A14,PERCENTUAIS!$A$3:$A$90,$E$8)</f>
        <v>0</v>
      </c>
      <c r="F14" s="18">
        <f>COUNTIFS(PERCENTUAIS!$AB$3:$AB$90,$A14,PERCENTUAIS!$A$3:$A$90,$F$8)</f>
        <v>0</v>
      </c>
      <c r="G14" s="18">
        <f>COUNTIFS(PERCENTUAIS!$AB$3:$AB$90,$A14,PERCENTUAIS!$A$3:$A$90,$G$8)</f>
        <v>1</v>
      </c>
      <c r="H14" s="18">
        <f>COUNTIFS(PERCENTUAIS!$AB$3:$AB$90,$A14,PERCENTUAIS!$A$3:$A$90,$H$8)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 t="shared" si="2"/>
        <v>0</v>
      </c>
      <c r="E15" s="18">
        <f>COUNTIFS(PERCENTUAIS!$AB$3:$AB$90,$A15,PERCENTUAIS!$A$3:$A$90,$E$8)</f>
        <v>0</v>
      </c>
      <c r="F15" s="18">
        <f>COUNTIFS(PERCENTUAIS!$AB$3:$AB$90,$A15,PERCENTUAIS!$A$3:$A$90,$F$8)</f>
        <v>0</v>
      </c>
      <c r="G15" s="18">
        <f>COUNTIFS(PERCENTUAIS!$AB$3:$AB$90,$A15,PERCENTUAIS!$A$3:$A$90,$G$8)</f>
        <v>0</v>
      </c>
      <c r="H15" s="18">
        <f>COUNTIFS(PERCENTUAIS!$AB$3:$AB$90,$A15,PERCENTUAIS!$A$3:$A$90,$H$8)</f>
        <v>0</v>
      </c>
      <c r="I15" s="25"/>
    </row>
    <row r="16" spans="1:9" x14ac:dyDescent="0.2">
      <c r="E16" s="23">
        <f>SUM(E9:E15)</f>
        <v>0</v>
      </c>
      <c r="F16" s="23">
        <f t="shared" ref="F16:G16" si="3">SUM(F9:F15)</f>
        <v>1</v>
      </c>
      <c r="G16" s="23">
        <f t="shared" si="3"/>
        <v>50</v>
      </c>
      <c r="H16" s="23">
        <f>SUM(H9:H15)</f>
        <v>27</v>
      </c>
      <c r="I16" s="24">
        <f>SUM(E16:H16)</f>
        <v>78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A2992-55AF-4FAD-B353-AB9A66E86D80}">
  <dimension ref="A1:I18"/>
  <sheetViews>
    <sheetView zoomScale="50" zoomScaleNormal="50" workbookViewId="0">
      <selection activeCell="AJ35" sqref="AJ35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TEXT(PERCENTUAIS!AC1,"0")</f>
        <v>QUESTÃO26</v>
      </c>
    </row>
    <row r="2" spans="1:9" x14ac:dyDescent="0.2">
      <c r="A2" s="41" t="str">
        <f>HLOOKUP(A1,PERCENTUAIS!$D$1:$KT$2,2,FALSE)</f>
        <v>Condições estruturais que disponho para a realização das atividades remotas: [ruído]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6.4102564102564097E-2</v>
      </c>
      <c r="C9" s="35">
        <f>$H9/$I$16</f>
        <v>6.4102564102564097E-2</v>
      </c>
      <c r="D9" s="35">
        <f>B9+C9</f>
        <v>0.12820512820512819</v>
      </c>
      <c r="E9" s="18">
        <f>COUNTIFS(PERCENTUAIS!$AC$3:$AC$90,$A9,PERCENTUAIS!$A$3:$A$90,$E$8)</f>
        <v>0</v>
      </c>
      <c r="F9" s="18">
        <f>COUNTIFS(PERCENTUAIS!$AC$3:$AC$90,$A9,PERCENTUAIS!$A$3:$A$90,$F$8)</f>
        <v>0</v>
      </c>
      <c r="G9" s="18">
        <f>COUNTIFS(PERCENTUAIS!$AC$3:$AC$90,$A9,PERCENTUAIS!$A$3:$A$90,$G$8)</f>
        <v>5</v>
      </c>
      <c r="H9" s="18">
        <f>COUNTIFS(PERCENTUAIS!$AC$3:$AC$90,$A9,PERCENTUAIS!$A$3:$A$90,$H$8)</f>
        <v>5</v>
      </c>
      <c r="I9" s="19"/>
    </row>
    <row r="10" spans="1:9" x14ac:dyDescent="0.2">
      <c r="A10" s="4" t="s">
        <v>51</v>
      </c>
      <c r="B10" s="35">
        <f t="shared" ref="B10:B15" si="0">($G10+$F10+$E10)/$I$16</f>
        <v>0.23076923076923078</v>
      </c>
      <c r="C10" s="35">
        <f t="shared" ref="C10:C15" si="1">$H10/$I$16</f>
        <v>8.9743589743589744E-2</v>
      </c>
      <c r="D10" s="35">
        <f t="shared" ref="D10:D15" si="2">B10+C10</f>
        <v>0.32051282051282054</v>
      </c>
      <c r="E10" s="18">
        <f>COUNTIFS(PERCENTUAIS!$AC$3:$AC$90,$A10,PERCENTUAIS!$A$3:$A$90,$E$8)</f>
        <v>0</v>
      </c>
      <c r="F10" s="18">
        <f>COUNTIFS(PERCENTUAIS!$AC$3:$AC$90,$A10,PERCENTUAIS!$A$3:$A$90,$F$8)</f>
        <v>1</v>
      </c>
      <c r="G10" s="18">
        <f>COUNTIFS(PERCENTUAIS!$AC$3:$AC$90,$A10,PERCENTUAIS!$A$3:$A$90,$G$8)</f>
        <v>17</v>
      </c>
      <c r="H10" s="18">
        <f>COUNTIFS(PERCENTUAIS!$AC$3:$AC$90,$A10,PERCENTUAIS!$A$3:$A$90,$H$8)</f>
        <v>7</v>
      </c>
      <c r="I10" s="20"/>
    </row>
    <row r="11" spans="1:9" x14ac:dyDescent="0.2">
      <c r="A11" s="4" t="s">
        <v>49</v>
      </c>
      <c r="B11" s="35">
        <f t="shared" si="0"/>
        <v>0.20512820512820512</v>
      </c>
      <c r="C11" s="35">
        <f t="shared" si="1"/>
        <v>0.12820512820512819</v>
      </c>
      <c r="D11" s="35">
        <f t="shared" si="2"/>
        <v>0.33333333333333331</v>
      </c>
      <c r="E11" s="18">
        <f>COUNTIFS(PERCENTUAIS!$AC$3:$AC$90,$A11,PERCENTUAIS!$A$3:$A$90,$E$8)</f>
        <v>0</v>
      </c>
      <c r="F11" s="18">
        <f>COUNTIFS(PERCENTUAIS!$AC$3:$AC$90,$A11,PERCENTUAIS!$A$3:$A$90,$F$8)</f>
        <v>0</v>
      </c>
      <c r="G11" s="18">
        <f>COUNTIFS(PERCENTUAIS!$AC$3:$AC$90,$A11,PERCENTUAIS!$A$3:$A$90,$G$8)</f>
        <v>16</v>
      </c>
      <c r="H11" s="18">
        <f>COUNTIFS(PERCENTUAIS!$AC$3:$AC$90,$A11,PERCENTUAIS!$A$3:$A$90,$H$8)</f>
        <v>10</v>
      </c>
      <c r="I11" s="21"/>
    </row>
    <row r="12" spans="1:9" x14ac:dyDescent="0.2">
      <c r="A12" s="4" t="s">
        <v>50</v>
      </c>
      <c r="B12" s="35">
        <f t="shared" si="0"/>
        <v>8.9743589743589744E-2</v>
      </c>
      <c r="C12" s="35">
        <f t="shared" si="1"/>
        <v>2.564102564102564E-2</v>
      </c>
      <c r="D12" s="35">
        <f t="shared" si="2"/>
        <v>0.11538461538461539</v>
      </c>
      <c r="E12" s="18">
        <f>COUNTIFS(PERCENTUAIS!$AC$3:$AC$90,$A12,PERCENTUAIS!$A$3:$A$90,$E$8)</f>
        <v>0</v>
      </c>
      <c r="F12" s="18">
        <f>COUNTIFS(PERCENTUAIS!$AC$3:$AC$90,$A12,PERCENTUAIS!$A$3:$A$90,$F$8)</f>
        <v>0</v>
      </c>
      <c r="G12" s="18">
        <f>COUNTIFS(PERCENTUAIS!$AC$3:$AC$90,$A12,PERCENTUAIS!$A$3:$A$90,$G$8)</f>
        <v>7</v>
      </c>
      <c r="H12" s="18">
        <f>COUNTIFS(PERCENTUAIS!$AC$3:$AC$90,$A12,PERCENTUAIS!$A$3:$A$90,$H$8)</f>
        <v>2</v>
      </c>
      <c r="I12" s="22"/>
    </row>
    <row r="13" spans="1:9" x14ac:dyDescent="0.2">
      <c r="A13" s="4" t="s">
        <v>67</v>
      </c>
      <c r="B13" s="35">
        <f t="shared" si="0"/>
        <v>3.8461538461538464E-2</v>
      </c>
      <c r="C13" s="35">
        <f t="shared" si="1"/>
        <v>3.8461538461538464E-2</v>
      </c>
      <c r="D13" s="35">
        <f t="shared" si="2"/>
        <v>7.6923076923076927E-2</v>
      </c>
      <c r="E13" s="18">
        <f>COUNTIFS(PERCENTUAIS!$AC$3:$AC$90,$A13,PERCENTUAIS!$A$3:$A$90,$E$8)</f>
        <v>0</v>
      </c>
      <c r="F13" s="18">
        <f>COUNTIFS(PERCENTUAIS!$AC$3:$AC$90,$A13,PERCENTUAIS!$A$3:$A$90,$F$8)</f>
        <v>0</v>
      </c>
      <c r="G13" s="18">
        <f>COUNTIFS(PERCENTUAIS!$AC$3:$AC$90,$A13,PERCENTUAIS!$A$3:$A$90,$G$8)</f>
        <v>3</v>
      </c>
      <c r="H13" s="18">
        <f>COUNTIFS(PERCENTUAIS!$AC$3:$AC$90,$A13,PERCENTUAIS!$A$3:$A$90,$H$8)</f>
        <v>3</v>
      </c>
      <c r="I13" s="22"/>
    </row>
    <row r="14" spans="1:9" x14ac:dyDescent="0.2">
      <c r="A14" s="4" t="s">
        <v>55</v>
      </c>
      <c r="B14" s="35">
        <f t="shared" si="0"/>
        <v>2.564102564102564E-2</v>
      </c>
      <c r="C14" s="35">
        <f t="shared" si="1"/>
        <v>0</v>
      </c>
      <c r="D14" s="35">
        <f t="shared" si="2"/>
        <v>2.564102564102564E-2</v>
      </c>
      <c r="E14" s="18">
        <f>COUNTIFS(PERCENTUAIS!$AC$3:$AC$90,$A14,PERCENTUAIS!$A$3:$A$90,$E$8)</f>
        <v>0</v>
      </c>
      <c r="F14" s="18">
        <f>COUNTIFS(PERCENTUAIS!$AC$3:$AC$90,$A14,PERCENTUAIS!$A$3:$A$90,$F$8)</f>
        <v>0</v>
      </c>
      <c r="G14" s="18">
        <f>COUNTIFS(PERCENTUAIS!$AC$3:$AC$90,$A14,PERCENTUAIS!$A$3:$A$90,$G$8)</f>
        <v>2</v>
      </c>
      <c r="H14" s="18">
        <f>COUNTIFS(PERCENTUAIS!$AC$3:$AC$90,$A14,PERCENTUAIS!$A$3:$A$90,$H$8)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 t="shared" si="2"/>
        <v>0</v>
      </c>
      <c r="E15" s="18">
        <f>COUNTIFS(PERCENTUAIS!$AC$3:$AC$90,$A15,PERCENTUAIS!$A$3:$A$90,$E$8)</f>
        <v>0</v>
      </c>
      <c r="F15" s="18">
        <f>COUNTIFS(PERCENTUAIS!$AC$3:$AC$90,$A15,PERCENTUAIS!$A$3:$A$90,$F$8)</f>
        <v>0</v>
      </c>
      <c r="G15" s="18">
        <f>COUNTIFS(PERCENTUAIS!$AC$3:$AC$90,$A15,PERCENTUAIS!$A$3:$A$90,$G$8)</f>
        <v>0</v>
      </c>
      <c r="H15" s="18">
        <f>COUNTIFS(PERCENTUAIS!$AC$3:$AC$90,$A15,PERCENTUAIS!$A$3:$A$90,$H$8)</f>
        <v>0</v>
      </c>
      <c r="I15" s="25"/>
    </row>
    <row r="16" spans="1:9" x14ac:dyDescent="0.2">
      <c r="E16" s="23">
        <f>SUM(E9:E15)</f>
        <v>0</v>
      </c>
      <c r="F16" s="23">
        <f t="shared" ref="F16:G16" si="3">SUM(F9:F15)</f>
        <v>1</v>
      </c>
      <c r="G16" s="23">
        <f t="shared" si="3"/>
        <v>50</v>
      </c>
      <c r="H16" s="23">
        <f>SUM(H9:H15)</f>
        <v>27</v>
      </c>
      <c r="I16" s="24">
        <f>SUM(E16:H16)</f>
        <v>78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B8944-7837-4E75-AC2C-1B13399F6DC1}">
  <dimension ref="A1:I18"/>
  <sheetViews>
    <sheetView zoomScale="50" zoomScaleNormal="50" workbookViewId="0">
      <selection activeCell="AJ42" sqref="AI41:AJ4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TEXT(PERCENTUAIS!AD1,"0")</f>
        <v>QUESTÃO27</v>
      </c>
    </row>
    <row r="2" spans="1:9" x14ac:dyDescent="0.2">
      <c r="A2" s="41" t="str">
        <f>HLOOKUP(A1,PERCENTUAIS!$D$1:$KT$2,2,FALSE)</f>
        <v>Condições estruturais que disponho para a realização das atividades remotas: [Espaço físico]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0.17948717948717949</v>
      </c>
      <c r="C9" s="35">
        <f>$H9/$I$16</f>
        <v>7.6923076923076927E-2</v>
      </c>
      <c r="D9" s="35">
        <f>B9+C9</f>
        <v>0.25641025641025639</v>
      </c>
      <c r="E9" s="18">
        <f>COUNTIFS(PERCENTUAIS!$AD$3:$AD$90,$A9,PERCENTUAIS!$A$3:$A$90,$E$8)</f>
        <v>0</v>
      </c>
      <c r="F9" s="18">
        <f>COUNTIFS(PERCENTUAIS!$AD$3:$AD$90,$A9,PERCENTUAIS!$A$3:$A$90,$F$8)</f>
        <v>0</v>
      </c>
      <c r="G9" s="18">
        <f>COUNTIFS(PERCENTUAIS!$AD$3:$AD$90,$A9,PERCENTUAIS!$A$3:$A$90,$G$8)</f>
        <v>14</v>
      </c>
      <c r="H9" s="18">
        <f>COUNTIFS(PERCENTUAIS!$AD$3:$AD$90,$A9,PERCENTUAIS!$A$3:$A$90,$H$8)</f>
        <v>6</v>
      </c>
      <c r="I9" s="19"/>
    </row>
    <row r="10" spans="1:9" x14ac:dyDescent="0.2">
      <c r="A10" s="4" t="s">
        <v>51</v>
      </c>
      <c r="B10" s="35">
        <f t="shared" ref="B10:B15" si="0">($G10+$F10+$E10)/$I$16</f>
        <v>0.25641025641025639</v>
      </c>
      <c r="C10" s="35">
        <f t="shared" ref="C10:C15" si="1">$H10/$I$16</f>
        <v>0.16666666666666666</v>
      </c>
      <c r="D10" s="35">
        <f t="shared" ref="D10:D15" si="2">B10+C10</f>
        <v>0.42307692307692302</v>
      </c>
      <c r="E10" s="18">
        <f>COUNTIFS(PERCENTUAIS!$AD$3:$AD$90,$A10,PERCENTUAIS!$A$3:$A$90,$E$8)</f>
        <v>0</v>
      </c>
      <c r="F10" s="18">
        <f>COUNTIFS(PERCENTUAIS!$AD$3:$AD$90,$A10,PERCENTUAIS!$A$3:$A$90,$F$8)</f>
        <v>1</v>
      </c>
      <c r="G10" s="18">
        <f>COUNTIFS(PERCENTUAIS!$AD$3:$AD$90,$A10,PERCENTUAIS!$A$3:$A$90,$G$8)</f>
        <v>19</v>
      </c>
      <c r="H10" s="18">
        <f>COUNTIFS(PERCENTUAIS!$AD$3:$AD$90,$A10,PERCENTUAIS!$A$3:$A$90,$H$8)</f>
        <v>13</v>
      </c>
      <c r="I10" s="20"/>
    </row>
    <row r="11" spans="1:9" x14ac:dyDescent="0.2">
      <c r="A11" s="4" t="s">
        <v>49</v>
      </c>
      <c r="B11" s="35">
        <f t="shared" si="0"/>
        <v>0.16666666666666666</v>
      </c>
      <c r="C11" s="35">
        <f t="shared" si="1"/>
        <v>6.4102564102564097E-2</v>
      </c>
      <c r="D11" s="35">
        <f t="shared" si="2"/>
        <v>0.23076923076923075</v>
      </c>
      <c r="E11" s="18">
        <f>COUNTIFS(PERCENTUAIS!$AD$3:$AD$90,$A11,PERCENTUAIS!$A$3:$A$90,$E$8)</f>
        <v>0</v>
      </c>
      <c r="F11" s="18">
        <f>COUNTIFS(PERCENTUAIS!$AD$3:$AD$90,$A11,PERCENTUAIS!$A$3:$A$90,$F$8)</f>
        <v>0</v>
      </c>
      <c r="G11" s="18">
        <f>COUNTIFS(PERCENTUAIS!$AD$3:$AD$90,$A11,PERCENTUAIS!$A$3:$A$90,$G$8)</f>
        <v>13</v>
      </c>
      <c r="H11" s="18">
        <f>COUNTIFS(PERCENTUAIS!$AD$3:$AD$90,$A11,PERCENTUAIS!$A$3:$A$90,$H$8)</f>
        <v>5</v>
      </c>
      <c r="I11" s="21"/>
    </row>
    <row r="12" spans="1:9" x14ac:dyDescent="0.2">
      <c r="A12" s="4" t="s">
        <v>50</v>
      </c>
      <c r="B12" s="35">
        <f t="shared" si="0"/>
        <v>3.8461538461538464E-2</v>
      </c>
      <c r="C12" s="35">
        <f t="shared" si="1"/>
        <v>3.8461538461538464E-2</v>
      </c>
      <c r="D12" s="35">
        <f t="shared" si="2"/>
        <v>7.6923076923076927E-2</v>
      </c>
      <c r="E12" s="18">
        <f>COUNTIFS(PERCENTUAIS!$AD$3:$AD$90,$A12,PERCENTUAIS!$A$3:$A$90,$E$8)</f>
        <v>0</v>
      </c>
      <c r="F12" s="18">
        <f>COUNTIFS(PERCENTUAIS!$AD$3:$AD$90,$A12,PERCENTUAIS!$A$3:$A$90,$F$8)</f>
        <v>0</v>
      </c>
      <c r="G12" s="18">
        <f>COUNTIFS(PERCENTUAIS!$AD$3:$AD$90,$A12,PERCENTUAIS!$A$3:$A$90,$G$8)</f>
        <v>3</v>
      </c>
      <c r="H12" s="18">
        <f>COUNTIFS(PERCENTUAIS!$AD$3:$AD$90,$A12,PERCENTUAIS!$A$3:$A$90,$H$8)</f>
        <v>3</v>
      </c>
      <c r="I12" s="22"/>
    </row>
    <row r="13" spans="1:9" x14ac:dyDescent="0.2">
      <c r="A13" s="4" t="s">
        <v>67</v>
      </c>
      <c r="B13" s="35">
        <f t="shared" si="0"/>
        <v>1.282051282051282E-2</v>
      </c>
      <c r="C13" s="35">
        <f t="shared" si="1"/>
        <v>0</v>
      </c>
      <c r="D13" s="35">
        <f t="shared" si="2"/>
        <v>1.282051282051282E-2</v>
      </c>
      <c r="E13" s="18">
        <f>COUNTIFS(PERCENTUAIS!$AD$3:$AD$90,$A13,PERCENTUAIS!$A$3:$A$90,$E$8)</f>
        <v>0</v>
      </c>
      <c r="F13" s="18">
        <f>COUNTIFS(PERCENTUAIS!$AD$3:$AD$90,$A13,PERCENTUAIS!$A$3:$A$90,$F$8)</f>
        <v>0</v>
      </c>
      <c r="G13" s="18">
        <f>COUNTIFS(PERCENTUAIS!$AD$3:$AD$90,$A13,PERCENTUAIS!$A$3:$A$90,$G$8)</f>
        <v>1</v>
      </c>
      <c r="H13" s="18">
        <f>COUNTIFS(PERCENTUAIS!$AD$3:$AD$90,$A13,PERCENTUAIS!$A$3:$A$90,$H$8)</f>
        <v>0</v>
      </c>
      <c r="I13" s="22"/>
    </row>
    <row r="14" spans="1:9" x14ac:dyDescent="0.2">
      <c r="A14" s="4" t="s">
        <v>55</v>
      </c>
      <c r="B14" s="35">
        <f t="shared" si="0"/>
        <v>0</v>
      </c>
      <c r="C14" s="35">
        <f t="shared" si="1"/>
        <v>0</v>
      </c>
      <c r="D14" s="35">
        <f t="shared" si="2"/>
        <v>0</v>
      </c>
      <c r="E14" s="18">
        <f>COUNTIFS(PERCENTUAIS!$AD$3:$AD$90,$A14,PERCENTUAIS!$A$3:$A$90,$E$8)</f>
        <v>0</v>
      </c>
      <c r="F14" s="18">
        <f>COUNTIFS(PERCENTUAIS!$AD$3:$AD$90,$A14,PERCENTUAIS!$A$3:$A$90,$F$8)</f>
        <v>0</v>
      </c>
      <c r="G14" s="18">
        <f>COUNTIFS(PERCENTUAIS!$AD$3:$AD$90,$A14,PERCENTUAIS!$A$3:$A$90,$G$8)</f>
        <v>0</v>
      </c>
      <c r="H14" s="18">
        <f>COUNTIFS(PERCENTUAIS!$AD$3:$AD$90,$A14,PERCENTUAIS!$A$3:$A$90,$H$8)</f>
        <v>0</v>
      </c>
      <c r="I14" s="22"/>
    </row>
    <row r="15" spans="1:9" x14ac:dyDescent="0.2">
      <c r="A15" s="4" t="s">
        <v>52</v>
      </c>
      <c r="B15" s="35">
        <f t="shared" si="0"/>
        <v>0</v>
      </c>
      <c r="C15" s="35">
        <f t="shared" si="1"/>
        <v>0</v>
      </c>
      <c r="D15" s="35">
        <f t="shared" si="2"/>
        <v>0</v>
      </c>
      <c r="E15" s="18">
        <f>COUNTIFS(PERCENTUAIS!$AD$3:$AD$90,$A15,PERCENTUAIS!$A$3:$A$90,$E$8)</f>
        <v>0</v>
      </c>
      <c r="F15" s="18">
        <f>COUNTIFS(PERCENTUAIS!$AD$3:$AD$90,$A15,PERCENTUAIS!$A$3:$A$90,$F$8)</f>
        <v>0</v>
      </c>
      <c r="G15" s="18">
        <f>COUNTIFS(PERCENTUAIS!$AD$3:$AD$90,$A15,PERCENTUAIS!$A$3:$A$90,$G$8)</f>
        <v>0</v>
      </c>
      <c r="H15" s="18">
        <f>COUNTIFS(PERCENTUAIS!$AD$3:$AD$90,$A15,PERCENTUAIS!$A$3:$A$90,$H$8)</f>
        <v>0</v>
      </c>
      <c r="I15" s="25"/>
    </row>
    <row r="16" spans="1:9" x14ac:dyDescent="0.2">
      <c r="E16" s="23">
        <f>SUM(E9:E15)</f>
        <v>0</v>
      </c>
      <c r="F16" s="23">
        <f t="shared" ref="F16:G16" si="3">SUM(F9:F15)</f>
        <v>1</v>
      </c>
      <c r="G16" s="23">
        <f t="shared" si="3"/>
        <v>50</v>
      </c>
      <c r="H16" s="23">
        <f>SUM(H9:H15)</f>
        <v>27</v>
      </c>
      <c r="I16" s="24">
        <f>SUM(E16:H16)</f>
        <v>78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3E0F7-7D6A-423D-B525-C5492A76E3EC}">
  <dimension ref="A1:I17"/>
  <sheetViews>
    <sheetView zoomScale="50" zoomScaleNormal="50" workbookViewId="0">
      <selection activeCell="AJ40" sqref="AJ4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TEXT(PERCENTUAIS!AE1,"0")</f>
        <v>QUESTÃO28</v>
      </c>
    </row>
    <row r="2" spans="1:9" x14ac:dyDescent="0.2">
      <c r="A2" s="41" t="str">
        <f>HLOOKUP(A1,PERCENTUAIS!$D$1:$KT$2,2,FALSE)</f>
        <v>Circunstâncias do ambiente no qual desempenho meu trabalho remoto: [Concentração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 t="shared" ref="B9:B14" si="0">($G9+$F9+$E9)/$I$15</f>
        <v>0.14102564102564102</v>
      </c>
      <c r="C9" s="35">
        <f t="shared" ref="C9:C14" si="1">$H9/$I$15</f>
        <v>7.6923076923076927E-2</v>
      </c>
      <c r="D9" s="35">
        <f>B9+C9</f>
        <v>0.21794871794871795</v>
      </c>
      <c r="E9" s="18">
        <f>COUNTIFS(PERCENTUAIS!$AE$3:$AE$90,$A9,PERCENTUAIS!$A$3:$A$90,$E$8)</f>
        <v>0</v>
      </c>
      <c r="F9" s="18">
        <f>COUNTIFS(PERCENTUAIS!$AE$3:$AE$90,$A9,PERCENTUAIS!$A$3:$A$90,$F$8)</f>
        <v>1</v>
      </c>
      <c r="G9" s="18">
        <f>COUNTIFS(PERCENTUAIS!$AE$3:$AE$90,$A9,PERCENTUAIS!$A$3:$A$90,$G$8)</f>
        <v>10</v>
      </c>
      <c r="H9" s="18">
        <f>COUNTIFS(PERCENTUAIS!$AE$3:$AE$90,$A9,PERCENTUAIS!$A$3:$A$90,$H$8)</f>
        <v>6</v>
      </c>
      <c r="I9" s="19"/>
    </row>
    <row r="10" spans="1:9" x14ac:dyDescent="0.2">
      <c r="A10" s="4" t="s">
        <v>51</v>
      </c>
      <c r="B10" s="35">
        <f t="shared" si="0"/>
        <v>0.26923076923076922</v>
      </c>
      <c r="C10" s="35">
        <f t="shared" si="1"/>
        <v>0.20512820512820512</v>
      </c>
      <c r="D10" s="35">
        <f t="shared" ref="D10:D14" si="2">B10+C10</f>
        <v>0.47435897435897434</v>
      </c>
      <c r="E10" s="18">
        <f>COUNTIFS(PERCENTUAIS!$AE$3:$AE$90,$A10,PERCENTUAIS!$A$3:$A$90,$E$8)</f>
        <v>0</v>
      </c>
      <c r="F10" s="18">
        <f>COUNTIFS(PERCENTUAIS!$AE$3:$AE$90,$A10,PERCENTUAIS!$A$3:$A$90,$F$8)</f>
        <v>0</v>
      </c>
      <c r="G10" s="18">
        <f>COUNTIFS(PERCENTUAIS!$AE$3:$AE$90,$A10,PERCENTUAIS!$A$3:$A$90,$G$8)</f>
        <v>21</v>
      </c>
      <c r="H10" s="18">
        <f>COUNTIFS(PERCENTUAIS!$AE$3:$AE$90,$A10,PERCENTUAIS!$A$3:$A$90,$H$8)</f>
        <v>16</v>
      </c>
      <c r="I10" s="20"/>
    </row>
    <row r="11" spans="1:9" x14ac:dyDescent="0.2">
      <c r="A11" s="4" t="s">
        <v>49</v>
      </c>
      <c r="B11" s="35">
        <f t="shared" si="0"/>
        <v>0.17948717948717949</v>
      </c>
      <c r="C11" s="35">
        <f t="shared" si="1"/>
        <v>2.564102564102564E-2</v>
      </c>
      <c r="D11" s="35">
        <f t="shared" si="2"/>
        <v>0.20512820512820512</v>
      </c>
      <c r="E11" s="18">
        <f>COUNTIFS(PERCENTUAIS!$AE$3:$AE$90,$A11,PERCENTUAIS!$A$3:$A$90,$E$8)</f>
        <v>0</v>
      </c>
      <c r="F11" s="18">
        <f>COUNTIFS(PERCENTUAIS!$AE$3:$AE$90,$A11,PERCENTUAIS!$A$3:$A$90,$F$8)</f>
        <v>0</v>
      </c>
      <c r="G11" s="18">
        <f>COUNTIFS(PERCENTUAIS!$AE$3:$AE$90,$A11,PERCENTUAIS!$A$3:$A$90,$G$8)</f>
        <v>14</v>
      </c>
      <c r="H11" s="18">
        <f>COUNTIFS(PERCENTUAIS!$AE$3:$AE$90,$A11,PERCENTUAIS!$A$3:$A$90,$H$8)</f>
        <v>2</v>
      </c>
      <c r="I11" s="21"/>
    </row>
    <row r="12" spans="1:9" x14ac:dyDescent="0.2">
      <c r="A12" s="4" t="s">
        <v>50</v>
      </c>
      <c r="B12" s="35">
        <f t="shared" si="0"/>
        <v>6.4102564102564097E-2</v>
      </c>
      <c r="C12" s="35">
        <f t="shared" si="1"/>
        <v>3.8461538461538464E-2</v>
      </c>
      <c r="D12" s="35">
        <f t="shared" si="2"/>
        <v>0.10256410256410256</v>
      </c>
      <c r="E12" s="18">
        <f>COUNTIFS(PERCENTUAIS!$AE$3:$AE$90,$A12,PERCENTUAIS!$A$3:$A$90,$E$8)</f>
        <v>0</v>
      </c>
      <c r="F12" s="18">
        <f>COUNTIFS(PERCENTUAIS!$AE$3:$AE$90,$A12,PERCENTUAIS!$A$3:$A$90,$F$8)</f>
        <v>0</v>
      </c>
      <c r="G12" s="18">
        <f>COUNTIFS(PERCENTUAIS!$AE$3:$AE$90,$A12,PERCENTUAIS!$A$3:$A$90,$G$8)</f>
        <v>5</v>
      </c>
      <c r="H12" s="18">
        <f>COUNTIFS(PERCENTUAIS!$AE$3:$AE$90,$A12,PERCENTUAIS!$A$3:$A$90,$H$8)</f>
        <v>3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COUNTIFS(PERCENTUAIS!$AE$3:$AE$90,$A13,PERCENTUAIS!$A$3:$A$90,$E$8)</f>
        <v>0</v>
      </c>
      <c r="F13" s="18">
        <f>COUNTIFS(PERCENTUAIS!$AE$3:$AE$90,$A13,PERCENTUAIS!$A$3:$A$90,$F$8)</f>
        <v>0</v>
      </c>
      <c r="G13" s="18">
        <f>COUNTIFS(PERCENTUAIS!$AE$3:$AE$90,$A13,PERCENTUAIS!$A$3:$A$90,$G$8)</f>
        <v>0</v>
      </c>
      <c r="H13" s="18">
        <f>COUNTIFS(PERCENTUAIS!$AE$3:$AE$90,$A13,PERCENTUAIS!$A$3:$A$90,$H$8)</f>
        <v>0</v>
      </c>
      <c r="I13" s="22"/>
    </row>
    <row r="14" spans="1:9" x14ac:dyDescent="0.2">
      <c r="A14" s="4" t="s">
        <v>52</v>
      </c>
      <c r="B14" s="35">
        <f t="shared" si="0"/>
        <v>0</v>
      </c>
      <c r="C14" s="35">
        <f t="shared" si="1"/>
        <v>0</v>
      </c>
      <c r="D14" s="35">
        <f t="shared" si="2"/>
        <v>0</v>
      </c>
      <c r="E14" s="18">
        <f>COUNTIFS(PERCENTUAIS!$AE$3:$AE$90,$A14,PERCENTUAIS!$A$3:$A$90,$E$8)</f>
        <v>0</v>
      </c>
      <c r="F14" s="18">
        <f>COUNTIFS(PERCENTUAIS!$AE$3:$AE$90,$A14,PERCENTUAIS!$A$3:$A$90,$F$8)</f>
        <v>0</v>
      </c>
      <c r="G14" s="18">
        <f>COUNTIFS(PERCENTUAIS!$AE$3:$AE$90,$A14,PERCENTUAIS!$A$3:$A$90,$G$8)</f>
        <v>0</v>
      </c>
      <c r="H14" s="18">
        <f>COUNTIFS(PERCENTUAIS!$AE$3:$AE$90,$A14,PERCENTUAIS!$A$3:$A$90,$H$8)</f>
        <v>0</v>
      </c>
      <c r="I14" s="25"/>
    </row>
    <row r="15" spans="1:9" x14ac:dyDescent="0.2">
      <c r="E15" s="23">
        <f>SUM(E9:E14)</f>
        <v>0</v>
      </c>
      <c r="F15" s="23">
        <f>SUM(F9:F14)</f>
        <v>1</v>
      </c>
      <c r="G15" s="23">
        <f>SUM(G9:G14)</f>
        <v>50</v>
      </c>
      <c r="H15" s="23">
        <f>SUM(H9:H14)</f>
        <v>27</v>
      </c>
      <c r="I15" s="24">
        <f>SUM(E15:H15)</f>
        <v>78</v>
      </c>
    </row>
    <row r="16" spans="1:9" x14ac:dyDescent="0.2">
      <c r="A16" s="1"/>
    </row>
    <row r="17" spans="1:1" x14ac:dyDescent="0.2">
      <c r="A17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BD497-C6AD-49E6-BDEC-48456EB2C32E}">
  <dimension ref="A1:I18"/>
  <sheetViews>
    <sheetView zoomScale="50" zoomScaleNormal="50" workbookViewId="0">
      <selection activeCell="AH31" sqref="AH31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TEXT(PERCENTUAIS!E1,"0")</f>
        <v>QUESTÃO2</v>
      </c>
    </row>
    <row r="2" spans="1:9" x14ac:dyDescent="0.2">
      <c r="A2" s="41" t="str">
        <f>HLOOKUP(A1,PERCENTUAIS!$D$1:$KT$2,2,FALSE)</f>
        <v>Organização e planejamento da unidade durante o trabalho remoto (por favor, escolha os itens que se aplicam a sua unidade e/ou a sua função): [Estipulação prazos para a realização de tarefas]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7.6923076923076927E-2</v>
      </c>
      <c r="C9" s="35">
        <f>$H9/$I$15</f>
        <v>0.11538461538461539</v>
      </c>
      <c r="D9" s="35">
        <f>B9+C9</f>
        <v>0.19230769230769232</v>
      </c>
      <c r="E9" s="18">
        <f>COUNTIFS(PERCENTUAIS!$E$3:$E$90,$A9,PERCENTUAIS!$A$3:$A$90,$E$8)</f>
        <v>0</v>
      </c>
      <c r="F9" s="18">
        <f>COUNTIFS(PERCENTUAIS!$E$3:$E$90,$A9,PERCENTUAIS!$A$3:$A$90,$F$8)</f>
        <v>0</v>
      </c>
      <c r="G9" s="18">
        <f>COUNTIFS(PERCENTUAIS!$E$3:$E$90,$A9,PERCENTUAIS!$A$3:$A$90,$G$8)</f>
        <v>6</v>
      </c>
      <c r="H9" s="18">
        <f>COUNTIFS(PERCENTUAIS!$E$3:$E$90,$A9,PERCENTUAIS!$A$3:$A$90,$H$8)</f>
        <v>9</v>
      </c>
      <c r="I9" s="19"/>
    </row>
    <row r="10" spans="1:9" x14ac:dyDescent="0.2">
      <c r="A10" s="4" t="s">
        <v>51</v>
      </c>
      <c r="B10" s="35">
        <f t="shared" ref="B10:B14" si="0">($G10+$F10+$E10)/$I$15</f>
        <v>0.26923076923076922</v>
      </c>
      <c r="C10" s="35">
        <f>$H10/$I$15</f>
        <v>0.19230769230769232</v>
      </c>
      <c r="D10" s="35">
        <f t="shared" ref="D10:D13" si="1">B10+C10</f>
        <v>0.46153846153846156</v>
      </c>
      <c r="E10" s="18">
        <f>COUNTIFS(PERCENTUAIS!$E$3:$E$90,$A10,PERCENTUAIS!$A$3:$A$90,$E$8)</f>
        <v>0</v>
      </c>
      <c r="F10" s="18">
        <f>COUNTIFS(PERCENTUAIS!$E$3:$E$90,$A10,PERCENTUAIS!$A$3:$A$90,$F$8)</f>
        <v>1</v>
      </c>
      <c r="G10" s="18">
        <f>COUNTIFS(PERCENTUAIS!$E$3:$E$90,$A10,PERCENTUAIS!$A$3:$A$90,$G$8)</f>
        <v>20</v>
      </c>
      <c r="H10" s="18">
        <f>COUNTIFS(PERCENTUAIS!$E$3:$E$90,$A10,PERCENTUAIS!$A$3:$A$90,$H$8)</f>
        <v>15</v>
      </c>
      <c r="I10" s="20"/>
    </row>
    <row r="11" spans="1:9" x14ac:dyDescent="0.2">
      <c r="A11" s="4" t="s">
        <v>49</v>
      </c>
      <c r="B11" s="35">
        <f t="shared" si="0"/>
        <v>0.11538461538461539</v>
      </c>
      <c r="C11" s="35">
        <f t="shared" ref="C11:C14" si="2">$H11/$I$15</f>
        <v>3.8461538461538464E-2</v>
      </c>
      <c r="D11" s="35">
        <f t="shared" si="1"/>
        <v>0.15384615384615385</v>
      </c>
      <c r="E11" s="18">
        <f>COUNTIFS(PERCENTUAIS!$E$3:$E$90,$A11,PERCENTUAIS!$A$3:$A$90,$E$8)</f>
        <v>0</v>
      </c>
      <c r="F11" s="18">
        <f>COUNTIFS(PERCENTUAIS!$E$3:$E$90,$A11,PERCENTUAIS!$A$3:$A$90,$F$8)</f>
        <v>0</v>
      </c>
      <c r="G11" s="18">
        <f>COUNTIFS(PERCENTUAIS!$E$3:$E$90,$A11,PERCENTUAIS!$A$3:$A$90,$G$8)</f>
        <v>9</v>
      </c>
      <c r="H11" s="18">
        <f>COUNTIFS(PERCENTUAIS!$E$3:$E$90,$A11,PERCENTUAIS!$A$3:$A$90,$H$8)</f>
        <v>3</v>
      </c>
      <c r="I11" s="21"/>
    </row>
    <row r="12" spans="1:9" x14ac:dyDescent="0.2">
      <c r="A12" s="4" t="s">
        <v>50</v>
      </c>
      <c r="B12" s="35">
        <f t="shared" si="0"/>
        <v>8.9743589743589744E-2</v>
      </c>
      <c r="C12" s="35">
        <f t="shared" si="2"/>
        <v>0</v>
      </c>
      <c r="D12" s="35">
        <f t="shared" si="1"/>
        <v>8.9743589743589744E-2</v>
      </c>
      <c r="E12" s="18">
        <f>COUNTIFS(PERCENTUAIS!$E$3:$E$90,$A12,PERCENTUAIS!$A$3:$A$90,$E$8)</f>
        <v>0</v>
      </c>
      <c r="F12" s="18">
        <f>COUNTIFS(PERCENTUAIS!$E$3:$E$90,$A12,PERCENTUAIS!$A$3:$A$90,$F$8)</f>
        <v>0</v>
      </c>
      <c r="G12" s="18">
        <f>COUNTIFS(PERCENTUAIS!$E$3:$E$90,$A12,PERCENTUAIS!$A$3:$A$90,$G$8)</f>
        <v>7</v>
      </c>
      <c r="H12" s="18">
        <f>COUNTIFS(PERCENTUAIS!$E$3:$E$90,$A12,PERCENTUAIS!$A$3:$A$90,$H$8)</f>
        <v>0</v>
      </c>
      <c r="I12" s="22"/>
    </row>
    <row r="13" spans="1:9" x14ac:dyDescent="0.2">
      <c r="A13" s="4" t="s">
        <v>67</v>
      </c>
      <c r="B13" s="35">
        <f t="shared" si="0"/>
        <v>2.564102564102564E-2</v>
      </c>
      <c r="C13" s="35">
        <f t="shared" si="2"/>
        <v>0</v>
      </c>
      <c r="D13" s="35">
        <f t="shared" si="1"/>
        <v>2.564102564102564E-2</v>
      </c>
      <c r="E13" s="18">
        <f>COUNTIFS(PERCENTUAIS!$E$3:$E$90,$A13,PERCENTUAIS!$A$3:$A$90,$E$8)</f>
        <v>0</v>
      </c>
      <c r="F13" s="18">
        <f>COUNTIFS(PERCENTUAIS!$E$3:$E$90,$A13,PERCENTUAIS!$A$3:$A$90,$F$8)</f>
        <v>0</v>
      </c>
      <c r="G13" s="18">
        <f>COUNTIFS(PERCENTUAIS!$E$3:$E$90,$A13,PERCENTUAIS!$A$3:$A$90,$G$8)</f>
        <v>2</v>
      </c>
      <c r="H13" s="18">
        <f>COUNTIFS(PERCENTUAIS!$E$3:$E$90,$A13,PERCENTUAIS!$A$3:$A$90,$H$8)</f>
        <v>0</v>
      </c>
      <c r="I13" s="22"/>
    </row>
    <row r="14" spans="1:9" x14ac:dyDescent="0.2">
      <c r="A14" s="4" t="s">
        <v>55</v>
      </c>
      <c r="B14" s="35">
        <f t="shared" si="0"/>
        <v>7.6923076923076927E-2</v>
      </c>
      <c r="C14" s="35">
        <f t="shared" si="2"/>
        <v>0</v>
      </c>
      <c r="D14" s="35">
        <f>B14+C14</f>
        <v>7.6923076923076927E-2</v>
      </c>
      <c r="E14" s="18">
        <f>COUNTIFS(PERCENTUAIS!$E$3:$E$90,$A14,PERCENTUAIS!$A$3:$A$90,$E$8)</f>
        <v>0</v>
      </c>
      <c r="F14" s="18">
        <f>COUNTIFS(PERCENTUAIS!$E$3:$E$90,$A14,PERCENTUAIS!$A$3:$A$90,$F$8)</f>
        <v>0</v>
      </c>
      <c r="G14" s="18">
        <f>COUNTIFS(PERCENTUAIS!$E$3:$E$90,$A14,PERCENTUAIS!$A$3:$A$90,$G$8)</f>
        <v>6</v>
      </c>
      <c r="H14" s="18">
        <f>COUNTIFS(PERCENTUAIS!$E$3:$E$90,$A14,PERCENTUAIS!$A$3:$A$90,$H$8)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1</v>
      </c>
      <c r="G15" s="23">
        <f t="shared" si="3"/>
        <v>50</v>
      </c>
      <c r="H15" s="23">
        <f t="shared" si="3"/>
        <v>27</v>
      </c>
      <c r="I15" s="24">
        <f>SUM(E15:H15)</f>
        <v>78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91D22-BAC7-499B-BBB0-560BA1836557}">
  <dimension ref="A1:I18"/>
  <sheetViews>
    <sheetView zoomScale="50" zoomScaleNormal="50" workbookViewId="0">
      <selection activeCell="AI38" sqref="AI3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TEXT(PERCENTUAIS!AF1,"0")</f>
        <v>QUESTÃO29</v>
      </c>
    </row>
    <row r="2" spans="1:9" x14ac:dyDescent="0.2">
      <c r="A2" s="41" t="str">
        <f>HLOOKUP(A1,PERCENTUAIS!$D$1:$KT$2,2,FALSE)</f>
        <v>Circunstâncias do ambiente no qual desempenho meu trabalho remoto: [Organização]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8.9743589743589744E-2</v>
      </c>
      <c r="C9" s="35">
        <f>$H9/$I$15</f>
        <v>0.12820512820512819</v>
      </c>
      <c r="D9" s="35">
        <f>B9+C9</f>
        <v>0.21794871794871795</v>
      </c>
      <c r="E9" s="18">
        <f>COUNTIFS(PERCENTUAIS!$AF$3:$AF$90,$A9,PERCENTUAIS!$A$3:$A$90,$E$8)</f>
        <v>0</v>
      </c>
      <c r="F9" s="18">
        <f>COUNTIFS(PERCENTUAIS!$AF$3:$AF$90,$A9,PERCENTUAIS!$A$3:$A$90,$F$8)</f>
        <v>1</v>
      </c>
      <c r="G9" s="18">
        <f>COUNTIFS(PERCENTUAIS!$AF$3:$AF$90,$A9,PERCENTUAIS!$A$3:$A$90,$G$8)</f>
        <v>6</v>
      </c>
      <c r="H9" s="18">
        <f>COUNTIFS(PERCENTUAIS!$AF$3:$AF$90,$A9,PERCENTUAIS!$A$3:$A$90,$H$8)</f>
        <v>10</v>
      </c>
      <c r="I9" s="19"/>
    </row>
    <row r="10" spans="1:9" x14ac:dyDescent="0.2">
      <c r="A10" s="4" t="s">
        <v>51</v>
      </c>
      <c r="B10" s="35">
        <f t="shared" ref="B10:B14" si="0">($G10+$F10+$E10)/$I$15</f>
        <v>0.4358974358974359</v>
      </c>
      <c r="C10" s="35">
        <f>$H10/$I$15</f>
        <v>0.17948717948717949</v>
      </c>
      <c r="D10" s="35">
        <f t="shared" ref="D10:D13" si="1">B10+C10</f>
        <v>0.61538461538461542</v>
      </c>
      <c r="E10" s="18">
        <f>COUNTIFS(PERCENTUAIS!$AF$3:$AF$90,$A10,PERCENTUAIS!$A$3:$A$90,$E$8)</f>
        <v>0</v>
      </c>
      <c r="F10" s="18">
        <f>COUNTIFS(PERCENTUAIS!$AF$3:$AF$90,$A10,PERCENTUAIS!$A$3:$A$90,$F$8)</f>
        <v>0</v>
      </c>
      <c r="G10" s="18">
        <f>COUNTIFS(PERCENTUAIS!$AF$3:$AF$90,$A10,PERCENTUAIS!$A$3:$A$90,$G$8)</f>
        <v>34</v>
      </c>
      <c r="H10" s="18">
        <f>COUNTIFS(PERCENTUAIS!$AF$3:$AF$90,$A10,PERCENTUAIS!$A$3:$A$90,$H$8)</f>
        <v>14</v>
      </c>
      <c r="I10" s="20"/>
    </row>
    <row r="11" spans="1:9" x14ac:dyDescent="0.2">
      <c r="A11" s="4" t="s">
        <v>49</v>
      </c>
      <c r="B11" s="35">
        <f t="shared" si="0"/>
        <v>0.10256410256410256</v>
      </c>
      <c r="C11" s="35">
        <f t="shared" ref="C11:C14" si="2">$H11/$I$15</f>
        <v>3.8461538461538464E-2</v>
      </c>
      <c r="D11" s="35">
        <f t="shared" si="1"/>
        <v>0.14102564102564102</v>
      </c>
      <c r="E11" s="18">
        <f>COUNTIFS(PERCENTUAIS!$AF$3:$AF$90,$A11,PERCENTUAIS!$A$3:$A$90,$E$8)</f>
        <v>0</v>
      </c>
      <c r="F11" s="18">
        <f>COUNTIFS(PERCENTUAIS!$AF$3:$AF$90,$A11,PERCENTUAIS!$A$3:$A$90,$F$8)</f>
        <v>0</v>
      </c>
      <c r="G11" s="18">
        <f>COUNTIFS(PERCENTUAIS!$AF$3:$AF$90,$A11,PERCENTUAIS!$A$3:$A$90,$G$8)</f>
        <v>8</v>
      </c>
      <c r="H11" s="18">
        <f>COUNTIFS(PERCENTUAIS!$AF$3:$AF$90,$A11,PERCENTUAIS!$A$3:$A$90,$H$8)</f>
        <v>3</v>
      </c>
      <c r="I11" s="21"/>
    </row>
    <row r="12" spans="1:9" x14ac:dyDescent="0.2">
      <c r="A12" s="4" t="s">
        <v>50</v>
      </c>
      <c r="B12" s="35">
        <f t="shared" si="0"/>
        <v>2.564102564102564E-2</v>
      </c>
      <c r="C12" s="35">
        <f t="shared" si="2"/>
        <v>0</v>
      </c>
      <c r="D12" s="35">
        <f t="shared" si="1"/>
        <v>2.564102564102564E-2</v>
      </c>
      <c r="E12" s="18">
        <f>COUNTIFS(PERCENTUAIS!$AF$3:$AF$90,$A12,PERCENTUAIS!$A$3:$A$90,$E$8)</f>
        <v>0</v>
      </c>
      <c r="F12" s="18">
        <f>COUNTIFS(PERCENTUAIS!$AF$3:$AF$90,$A12,PERCENTUAIS!$A$3:$A$90,$F$8)</f>
        <v>0</v>
      </c>
      <c r="G12" s="18">
        <f>COUNTIFS(PERCENTUAIS!$AF$3:$AF$90,$A12,PERCENTUAIS!$A$3:$A$90,$G$8)</f>
        <v>2</v>
      </c>
      <c r="H12" s="18">
        <f>COUNTIFS(PERCENTUAIS!$AF$3:$AF$90,$A12,PERCENTUAIS!$A$3:$A$90,$H$8)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2"/>
        <v>0</v>
      </c>
      <c r="D13" s="35">
        <f t="shared" si="1"/>
        <v>0</v>
      </c>
      <c r="E13" s="18">
        <f>COUNTIFS(PERCENTUAIS!$AF$3:$AF$90,$A13,PERCENTUAIS!$A$3:$A$90,$E$8)</f>
        <v>0</v>
      </c>
      <c r="F13" s="18">
        <f>COUNTIFS(PERCENTUAIS!$AF$3:$AF$90,$A13,PERCENTUAIS!$A$3:$A$90,$F$8)</f>
        <v>0</v>
      </c>
      <c r="G13" s="18">
        <f>COUNTIFS(PERCENTUAIS!$AF$3:$AF$90,$A13,PERCENTUAIS!$A$3:$A$90,$G$8)</f>
        <v>0</v>
      </c>
      <c r="H13" s="18">
        <f>COUNTIFS(PERCENTUAIS!$AF$3:$AF$90,$A13,PERCENTUAIS!$A$3:$A$90,$H$8)</f>
        <v>0</v>
      </c>
      <c r="I13" s="22"/>
    </row>
    <row r="14" spans="1:9" x14ac:dyDescent="0.2">
      <c r="A14" s="4" t="s">
        <v>52</v>
      </c>
      <c r="B14" s="35">
        <f t="shared" si="0"/>
        <v>0</v>
      </c>
      <c r="C14" s="35">
        <f t="shared" si="2"/>
        <v>0</v>
      </c>
      <c r="D14" s="35">
        <f>B14+C14</f>
        <v>0</v>
      </c>
      <c r="E14" s="18">
        <f>COUNTIFS(PERCENTUAIS!$AF$3:$AF$90,$A14,PERCENTUAIS!$A$3:$A$90,$E$8)</f>
        <v>0</v>
      </c>
      <c r="F14" s="18">
        <f>COUNTIFS(PERCENTUAIS!$AF$3:$AF$90,$A14,PERCENTUAIS!$A$3:$A$90,$F$8)</f>
        <v>0</v>
      </c>
      <c r="G14" s="18">
        <f>COUNTIFS(PERCENTUAIS!$AF$3:$AF$90,$A14,PERCENTUAIS!$A$3:$A$90,$G$8)</f>
        <v>0</v>
      </c>
      <c r="H14" s="18">
        <f>COUNTIFS(PERCENTUAIS!$AF$3:$AF$90,$A14,PERCENTUAIS!$A$3:$A$90,$H$8)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1</v>
      </c>
      <c r="G15" s="23">
        <f t="shared" si="3"/>
        <v>50</v>
      </c>
      <c r="H15" s="23">
        <f t="shared" si="3"/>
        <v>27</v>
      </c>
      <c r="I15" s="24">
        <f>SUM(E15:H15)</f>
        <v>78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C48D4-E9D3-436C-A26A-967B3D933213}">
  <dimension ref="A1:I18"/>
  <sheetViews>
    <sheetView zoomScale="50" zoomScaleNormal="50" workbookViewId="0">
      <selection activeCell="AI33" sqref="AI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TEXT(PERCENTUAIS!AG1,"0")</f>
        <v>QUESTÃO30</v>
      </c>
    </row>
    <row r="2" spans="1:9" x14ac:dyDescent="0.2">
      <c r="A2" s="41" t="str">
        <f>HLOOKUP(A1,PERCENTUAIS!$D$1:$KT$2,2,FALSE)</f>
        <v>Circunstâncias do ambiente no qual desempenho meu trabalho remoto: [Motivação]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8.9743589743589744E-2</v>
      </c>
      <c r="C9" s="35">
        <f>$H9/$I$15</f>
        <v>0.11538461538461539</v>
      </c>
      <c r="D9" s="35">
        <f>B9+C9</f>
        <v>0.20512820512820512</v>
      </c>
      <c r="E9" s="18">
        <f>COUNTIFS(PERCENTUAIS!$AG$3:$AG$90,$A9,PERCENTUAIS!$A$3:$A$90,$E$8)</f>
        <v>0</v>
      </c>
      <c r="F9" s="18">
        <f>COUNTIFS(PERCENTUAIS!$AG$3:$AG$90,$A9,PERCENTUAIS!$A$3:$A$90,$F$8)</f>
        <v>0</v>
      </c>
      <c r="G9" s="18">
        <f>COUNTIFS(PERCENTUAIS!$AG$3:$AG$90,$A9,PERCENTUAIS!$A$3:$A$90,$G$8)</f>
        <v>7</v>
      </c>
      <c r="H9" s="18">
        <f>COUNTIFS(PERCENTUAIS!$AG$3:$AG$90,$A9,PERCENTUAIS!$A$3:$A$90,$H$8)</f>
        <v>9</v>
      </c>
      <c r="I9" s="19"/>
    </row>
    <row r="10" spans="1:9" x14ac:dyDescent="0.2">
      <c r="A10" s="4" t="s">
        <v>51</v>
      </c>
      <c r="B10" s="35">
        <f t="shared" ref="B10:B14" si="0">($G10+$F10+$E10)/$I$15</f>
        <v>0.30769230769230771</v>
      </c>
      <c r="C10" s="35">
        <f>$H10/$I$15</f>
        <v>0.16666666666666666</v>
      </c>
      <c r="D10" s="35">
        <f t="shared" ref="D10:D13" si="1">B10+C10</f>
        <v>0.47435897435897434</v>
      </c>
      <c r="E10" s="18">
        <f>COUNTIFS(PERCENTUAIS!$AG$3:$AG$90,$A10,PERCENTUAIS!$A$3:$A$90,$E$8)</f>
        <v>0</v>
      </c>
      <c r="F10" s="18">
        <f>COUNTIFS(PERCENTUAIS!$AG$3:$AG$90,$A10,PERCENTUAIS!$A$3:$A$90,$F$8)</f>
        <v>1</v>
      </c>
      <c r="G10" s="18">
        <f>COUNTIFS(PERCENTUAIS!$AG$3:$AG$90,$A10,PERCENTUAIS!$A$3:$A$90,$G$8)</f>
        <v>23</v>
      </c>
      <c r="H10" s="18">
        <f>COUNTIFS(PERCENTUAIS!$AG$3:$AG$90,$A10,PERCENTUAIS!$A$3:$A$90,$H$8)</f>
        <v>13</v>
      </c>
      <c r="I10" s="20"/>
    </row>
    <row r="11" spans="1:9" x14ac:dyDescent="0.2">
      <c r="A11" s="4" t="s">
        <v>49</v>
      </c>
      <c r="B11" s="35">
        <f t="shared" si="0"/>
        <v>0.20512820512820512</v>
      </c>
      <c r="C11" s="35">
        <f t="shared" ref="C11:C14" si="2">$H11/$I$15</f>
        <v>6.4102564102564097E-2</v>
      </c>
      <c r="D11" s="35">
        <f t="shared" si="1"/>
        <v>0.26923076923076922</v>
      </c>
      <c r="E11" s="18">
        <f>COUNTIFS(PERCENTUAIS!$AG$3:$AG$90,$A11,PERCENTUAIS!$A$3:$A$90,$E$8)</f>
        <v>0</v>
      </c>
      <c r="F11" s="18">
        <f>COUNTIFS(PERCENTUAIS!$AG$3:$AG$90,$A11,PERCENTUAIS!$A$3:$A$90,$F$8)</f>
        <v>0</v>
      </c>
      <c r="G11" s="18">
        <f>COUNTIFS(PERCENTUAIS!$AG$3:$AG$90,$A11,PERCENTUAIS!$A$3:$A$90,$G$8)</f>
        <v>16</v>
      </c>
      <c r="H11" s="18">
        <f>COUNTIFS(PERCENTUAIS!$AG$3:$AG$90,$A11,PERCENTUAIS!$A$3:$A$90,$H$8)</f>
        <v>5</v>
      </c>
      <c r="I11" s="21"/>
    </row>
    <row r="12" spans="1:9" x14ac:dyDescent="0.2">
      <c r="A12" s="4" t="s">
        <v>50</v>
      </c>
      <c r="B12" s="35">
        <f t="shared" si="0"/>
        <v>3.8461538461538464E-2</v>
      </c>
      <c r="C12" s="35">
        <f t="shared" si="2"/>
        <v>0</v>
      </c>
      <c r="D12" s="35">
        <f t="shared" si="1"/>
        <v>3.8461538461538464E-2</v>
      </c>
      <c r="E12" s="18">
        <f>COUNTIFS(PERCENTUAIS!$AG$3:$AG$90,$A12,PERCENTUAIS!$A$3:$A$90,$E$8)</f>
        <v>0</v>
      </c>
      <c r="F12" s="18">
        <f>COUNTIFS(PERCENTUAIS!$AG$3:$AG$90,$A12,PERCENTUAIS!$A$3:$A$90,$F$8)</f>
        <v>0</v>
      </c>
      <c r="G12" s="18">
        <f>COUNTIFS(PERCENTUAIS!$AG$3:$AG$90,$A12,PERCENTUAIS!$A$3:$A$90,$G$8)</f>
        <v>3</v>
      </c>
      <c r="H12" s="18">
        <f>COUNTIFS(PERCENTUAIS!$AG$3:$AG$90,$A12,PERCENTUAIS!$A$3:$A$90,$H$8)</f>
        <v>0</v>
      </c>
      <c r="I12" s="22"/>
    </row>
    <row r="13" spans="1:9" x14ac:dyDescent="0.2">
      <c r="A13" s="4" t="s">
        <v>67</v>
      </c>
      <c r="B13" s="35">
        <f t="shared" si="0"/>
        <v>1.282051282051282E-2</v>
      </c>
      <c r="C13" s="35">
        <f t="shared" si="2"/>
        <v>0</v>
      </c>
      <c r="D13" s="35">
        <f t="shared" si="1"/>
        <v>1.282051282051282E-2</v>
      </c>
      <c r="E13" s="18">
        <f>COUNTIFS(PERCENTUAIS!$AG$3:$AG$90,$A13,PERCENTUAIS!$A$3:$A$90,$E$8)</f>
        <v>0</v>
      </c>
      <c r="F13" s="18">
        <f>COUNTIFS(PERCENTUAIS!$AG$3:$AG$90,$A13,PERCENTUAIS!$A$3:$A$90,$F$8)</f>
        <v>0</v>
      </c>
      <c r="G13" s="18">
        <f>COUNTIFS(PERCENTUAIS!$AG$3:$AG$90,$A13,PERCENTUAIS!$A$3:$A$90,$G$8)</f>
        <v>1</v>
      </c>
      <c r="H13" s="18">
        <f>COUNTIFS(PERCENTUAIS!$AG$3:$AG$90,$A13,PERCENTUAIS!$A$3:$A$90,$H$8)</f>
        <v>0</v>
      </c>
      <c r="I13" s="22"/>
    </row>
    <row r="14" spans="1:9" x14ac:dyDescent="0.2">
      <c r="A14" s="4" t="s">
        <v>52</v>
      </c>
      <c r="B14" s="35">
        <f t="shared" si="0"/>
        <v>0</v>
      </c>
      <c r="C14" s="35">
        <f t="shared" si="2"/>
        <v>0</v>
      </c>
      <c r="D14" s="35">
        <f>B14+C14</f>
        <v>0</v>
      </c>
      <c r="E14" s="18">
        <f>COUNTIFS(PERCENTUAIS!$AG$3:$AG$90,$A14,PERCENTUAIS!$A$3:$A$90,$E$8)</f>
        <v>0</v>
      </c>
      <c r="F14" s="18">
        <f>COUNTIFS(PERCENTUAIS!$AG$3:$AG$90,$A14,PERCENTUAIS!$A$3:$A$90,$F$8)</f>
        <v>0</v>
      </c>
      <c r="G14" s="18">
        <f>COUNTIFS(PERCENTUAIS!$AG$3:$AG$90,$A14,PERCENTUAIS!$A$3:$A$90,$G$8)</f>
        <v>0</v>
      </c>
      <c r="H14" s="18">
        <f>COUNTIFS(PERCENTUAIS!$AG$3:$AG$90,$A14,PERCENTUAIS!$A$3:$A$90,$H$8)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1</v>
      </c>
      <c r="G15" s="23">
        <f t="shared" si="3"/>
        <v>50</v>
      </c>
      <c r="H15" s="23">
        <f t="shared" si="3"/>
        <v>27</v>
      </c>
      <c r="I15" s="24">
        <f>SUM(E15:H15)</f>
        <v>78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D8241-2BFB-4D23-89D1-1674D586D002}">
  <dimension ref="A1:I18"/>
  <sheetViews>
    <sheetView zoomScale="50" zoomScaleNormal="50" workbookViewId="0">
      <selection activeCell="AH33" sqref="AH3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TEXT(PERCENTUAIS!AH1,"0")</f>
        <v>QUESTÃO31</v>
      </c>
    </row>
    <row r="2" spans="1:9" x14ac:dyDescent="0.2">
      <c r="A2" s="41" t="str">
        <f>HLOOKUP(A1,PERCENTUAIS!$D$1:$KT$2,2,FALSE)</f>
        <v>Circunstâncias do ambiente no qual desempenho meu trabalho remoto: [Saúde psicológica]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5.128205128205128E-2</v>
      </c>
      <c r="C9" s="35">
        <f>$H9/$I$15</f>
        <v>0.10256410256410256</v>
      </c>
      <c r="D9" s="35">
        <f>B9+C9</f>
        <v>0.15384615384615385</v>
      </c>
      <c r="E9" s="18">
        <f>COUNTIFS(PERCENTUAIS!$AH$3:$AH$90,$A9,PERCENTUAIS!$A$3:$A$90,$E$8)</f>
        <v>0</v>
      </c>
      <c r="F9" s="18">
        <f>COUNTIFS(PERCENTUAIS!$AH$3:$AH$90,$A9,PERCENTUAIS!$A$3:$A$90,$F$8)</f>
        <v>0</v>
      </c>
      <c r="G9" s="18">
        <f>COUNTIFS(PERCENTUAIS!$AH$3:$AH$90,$A9,PERCENTUAIS!$A$3:$A$90,$G$8)</f>
        <v>4</v>
      </c>
      <c r="H9" s="18">
        <f>COUNTIFS(PERCENTUAIS!$AH$3:$AH$90,$A9,PERCENTUAIS!$A$3:$A$90,$H$8)</f>
        <v>8</v>
      </c>
      <c r="I9" s="19"/>
    </row>
    <row r="10" spans="1:9" x14ac:dyDescent="0.2">
      <c r="A10" s="4" t="s">
        <v>51</v>
      </c>
      <c r="B10" s="35">
        <f t="shared" ref="B10:B14" si="0">($G10+$F10+$E10)/$I$15</f>
        <v>0.25641025641025639</v>
      </c>
      <c r="C10" s="35">
        <f>$H10/$I$15</f>
        <v>0.16666666666666666</v>
      </c>
      <c r="D10" s="35">
        <f t="shared" ref="D10:D13" si="1">B10+C10</f>
        <v>0.42307692307692302</v>
      </c>
      <c r="E10" s="18">
        <f>COUNTIFS(PERCENTUAIS!$AH$3:$AH$90,$A10,PERCENTUAIS!$A$3:$A$90,$E$8)</f>
        <v>0</v>
      </c>
      <c r="F10" s="18">
        <f>COUNTIFS(PERCENTUAIS!$AH$3:$AH$90,$A10,PERCENTUAIS!$A$3:$A$90,$F$8)</f>
        <v>0</v>
      </c>
      <c r="G10" s="18">
        <f>COUNTIFS(PERCENTUAIS!$AH$3:$AH$90,$A10,PERCENTUAIS!$A$3:$A$90,$G$8)</f>
        <v>20</v>
      </c>
      <c r="H10" s="18">
        <f>COUNTIFS(PERCENTUAIS!$AH$3:$AH$90,$A10,PERCENTUAIS!$A$3:$A$90,$H$8)</f>
        <v>13</v>
      </c>
      <c r="I10" s="20"/>
    </row>
    <row r="11" spans="1:9" x14ac:dyDescent="0.2">
      <c r="A11" s="4" t="s">
        <v>49</v>
      </c>
      <c r="B11" s="35">
        <f t="shared" si="0"/>
        <v>0.23076923076923078</v>
      </c>
      <c r="C11" s="35">
        <f t="shared" ref="C11:C14" si="2">$H11/$I$15</f>
        <v>5.128205128205128E-2</v>
      </c>
      <c r="D11" s="35">
        <f t="shared" si="1"/>
        <v>0.28205128205128205</v>
      </c>
      <c r="E11" s="18">
        <f>COUNTIFS(PERCENTUAIS!$AH$3:$AH$90,$A11,PERCENTUAIS!$A$3:$A$90,$E$8)</f>
        <v>0</v>
      </c>
      <c r="F11" s="18">
        <f>COUNTIFS(PERCENTUAIS!$AH$3:$AH$90,$A11,PERCENTUAIS!$A$3:$A$90,$F$8)</f>
        <v>1</v>
      </c>
      <c r="G11" s="18">
        <f>COUNTIFS(PERCENTUAIS!$AH$3:$AH$90,$A11,PERCENTUAIS!$A$3:$A$90,$G$8)</f>
        <v>17</v>
      </c>
      <c r="H11" s="18">
        <f>COUNTIFS(PERCENTUAIS!$AH$3:$AH$90,$A11,PERCENTUAIS!$A$3:$A$90,$H$8)</f>
        <v>4</v>
      </c>
      <c r="I11" s="21"/>
    </row>
    <row r="12" spans="1:9" x14ac:dyDescent="0.2">
      <c r="A12" s="4" t="s">
        <v>50</v>
      </c>
      <c r="B12" s="35">
        <f t="shared" si="0"/>
        <v>8.9743589743589744E-2</v>
      </c>
      <c r="C12" s="35">
        <f t="shared" si="2"/>
        <v>1.282051282051282E-2</v>
      </c>
      <c r="D12" s="35">
        <f t="shared" si="1"/>
        <v>0.10256410256410256</v>
      </c>
      <c r="E12" s="18">
        <f>COUNTIFS(PERCENTUAIS!$AH$3:$AH$90,$A12,PERCENTUAIS!$A$3:$A$90,$E$8)</f>
        <v>0</v>
      </c>
      <c r="F12" s="18">
        <f>COUNTIFS(PERCENTUAIS!$AH$3:$AH$90,$A12,PERCENTUAIS!$A$3:$A$90,$F$8)</f>
        <v>0</v>
      </c>
      <c r="G12" s="18">
        <f>COUNTIFS(PERCENTUAIS!$AH$3:$AH$90,$A12,PERCENTUAIS!$A$3:$A$90,$G$8)</f>
        <v>7</v>
      </c>
      <c r="H12" s="18">
        <f>COUNTIFS(PERCENTUAIS!$AH$3:$AH$90,$A12,PERCENTUAIS!$A$3:$A$90,$H$8)</f>
        <v>1</v>
      </c>
      <c r="I12" s="22"/>
    </row>
    <row r="13" spans="1:9" x14ac:dyDescent="0.2">
      <c r="A13" s="4" t="s">
        <v>67</v>
      </c>
      <c r="B13" s="35">
        <f t="shared" si="0"/>
        <v>1.282051282051282E-2</v>
      </c>
      <c r="C13" s="35">
        <f t="shared" si="2"/>
        <v>1.282051282051282E-2</v>
      </c>
      <c r="D13" s="35">
        <f t="shared" si="1"/>
        <v>2.564102564102564E-2</v>
      </c>
      <c r="E13" s="18">
        <f>COUNTIFS(PERCENTUAIS!$AH$3:$AH$90,$A13,PERCENTUAIS!$A$3:$A$90,$E$8)</f>
        <v>0</v>
      </c>
      <c r="F13" s="18">
        <f>COUNTIFS(PERCENTUAIS!$AH$3:$AH$90,$A13,PERCENTUAIS!$A$3:$A$90,$F$8)</f>
        <v>0</v>
      </c>
      <c r="G13" s="18">
        <f>COUNTIFS(PERCENTUAIS!$AH$3:$AH$90,$A13,PERCENTUAIS!$A$3:$A$90,$G$8)</f>
        <v>1</v>
      </c>
      <c r="H13" s="18">
        <f>COUNTIFS(PERCENTUAIS!$AH$3:$AH$90,$A13,PERCENTUAIS!$A$3:$A$90,$H$8)</f>
        <v>1</v>
      </c>
      <c r="I13" s="22"/>
    </row>
    <row r="14" spans="1:9" x14ac:dyDescent="0.2">
      <c r="A14" s="4" t="s">
        <v>52</v>
      </c>
      <c r="B14" s="35">
        <f t="shared" si="0"/>
        <v>1.282051282051282E-2</v>
      </c>
      <c r="C14" s="35">
        <f t="shared" si="2"/>
        <v>0</v>
      </c>
      <c r="D14" s="35">
        <f>B14+C14</f>
        <v>1.282051282051282E-2</v>
      </c>
      <c r="E14" s="18">
        <f>COUNTIFS(PERCENTUAIS!$AH$3:$AH$90,$A14,PERCENTUAIS!$A$3:$A$90,$E$8)</f>
        <v>0</v>
      </c>
      <c r="F14" s="18">
        <f>COUNTIFS(PERCENTUAIS!$AH$3:$AH$90,$A14,PERCENTUAIS!$A$3:$A$90,$F$8)</f>
        <v>0</v>
      </c>
      <c r="G14" s="18">
        <f>COUNTIFS(PERCENTUAIS!$AH$3:$AH$90,$A14,PERCENTUAIS!$A$3:$A$90,$G$8)</f>
        <v>1</v>
      </c>
      <c r="H14" s="18">
        <f>COUNTIFS(PERCENTUAIS!$AH$3:$AH$90,$A14,PERCENTUAIS!$A$3:$A$90,$H$8)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1</v>
      </c>
      <c r="G15" s="23">
        <f t="shared" si="3"/>
        <v>50</v>
      </c>
      <c r="H15" s="23">
        <f t="shared" si="3"/>
        <v>27</v>
      </c>
      <c r="I15" s="24">
        <f>SUM(E15:H15)</f>
        <v>78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7163E-D8CF-4265-A70D-92E01D816825}">
  <dimension ref="A1:I18"/>
  <sheetViews>
    <sheetView zoomScale="50" zoomScaleNormal="50" workbookViewId="0">
      <selection activeCell="AG34" sqref="AG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TEXT(PERCENTUAIS!AI1,"0")</f>
        <v>QUESTÃO32</v>
      </c>
    </row>
    <row r="2" spans="1:9" x14ac:dyDescent="0.2">
      <c r="A2" s="41" t="str">
        <f>HLOOKUP(A1,PERCENTUAIS!$D$1:$KT$2,2,FALSE)</f>
        <v>Circunstâncias do ambiente no qual desempenho meu trabalho remoto: [Saúde física]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6.4102564102564097E-2</v>
      </c>
      <c r="C9" s="35">
        <f>$H9/$I$15</f>
        <v>8.9743589743589744E-2</v>
      </c>
      <c r="D9" s="35">
        <f>B9+C9</f>
        <v>0.15384615384615385</v>
      </c>
      <c r="E9" s="18">
        <f>COUNTIFS(PERCENTUAIS!$AI$3:$AI$90,$A9,PERCENTUAIS!$A$3:$A$90,$E$8)</f>
        <v>0</v>
      </c>
      <c r="F9" s="18">
        <f>COUNTIFS(PERCENTUAIS!$AI$3:$AI$90,$A9,PERCENTUAIS!$A$3:$A$90,$F$8)</f>
        <v>0</v>
      </c>
      <c r="G9" s="18">
        <f>COUNTIFS(PERCENTUAIS!$AI$3:$AI$90,$A9,PERCENTUAIS!$A$3:$A$90,$G$8)</f>
        <v>5</v>
      </c>
      <c r="H9" s="18">
        <f>COUNTIFS(PERCENTUAIS!$AI$3:$AI$90,$A9,PERCENTUAIS!$A$3:$A$90,$H$8)</f>
        <v>7</v>
      </c>
      <c r="I9" s="19"/>
    </row>
    <row r="10" spans="1:9" x14ac:dyDescent="0.2">
      <c r="A10" s="4" t="s">
        <v>51</v>
      </c>
      <c r="B10" s="35">
        <f t="shared" ref="B10:B14" si="0">($G10+$F10+$E10)/$I$15</f>
        <v>0.28205128205128205</v>
      </c>
      <c r="C10" s="35">
        <f>$H10/$I$15</f>
        <v>0.15384615384615385</v>
      </c>
      <c r="D10" s="35">
        <f t="shared" ref="D10:D13" si="1">B10+C10</f>
        <v>0.4358974358974359</v>
      </c>
      <c r="E10" s="18">
        <f>COUNTIFS(PERCENTUAIS!$AI$3:$AI$90,$A10,PERCENTUAIS!$A$3:$A$90,$E$8)</f>
        <v>0</v>
      </c>
      <c r="F10" s="18">
        <f>COUNTIFS(PERCENTUAIS!$AI$3:$AI$90,$A10,PERCENTUAIS!$A$3:$A$90,$F$8)</f>
        <v>0</v>
      </c>
      <c r="G10" s="18">
        <f>COUNTIFS(PERCENTUAIS!$AI$3:$AI$90,$A10,PERCENTUAIS!$A$3:$A$90,$G$8)</f>
        <v>22</v>
      </c>
      <c r="H10" s="18">
        <f>COUNTIFS(PERCENTUAIS!$AI$3:$AI$90,$A10,PERCENTUAIS!$A$3:$A$90,$H$8)</f>
        <v>12</v>
      </c>
      <c r="I10" s="20"/>
    </row>
    <row r="11" spans="1:9" x14ac:dyDescent="0.2">
      <c r="A11" s="4" t="s">
        <v>49</v>
      </c>
      <c r="B11" s="35">
        <f t="shared" si="0"/>
        <v>0.21794871794871795</v>
      </c>
      <c r="C11" s="35">
        <f t="shared" ref="C11:C14" si="2">$H11/$I$15</f>
        <v>0.10256410256410256</v>
      </c>
      <c r="D11" s="35">
        <f t="shared" si="1"/>
        <v>0.32051282051282048</v>
      </c>
      <c r="E11" s="18">
        <f>COUNTIFS(PERCENTUAIS!$AI$3:$AI$90,$A11,PERCENTUAIS!$A$3:$A$90,$E$8)</f>
        <v>0</v>
      </c>
      <c r="F11" s="18">
        <f>COUNTIFS(PERCENTUAIS!$AI$3:$AI$90,$A11,PERCENTUAIS!$A$3:$A$90,$F$8)</f>
        <v>1</v>
      </c>
      <c r="G11" s="18">
        <f>COUNTIFS(PERCENTUAIS!$AI$3:$AI$90,$A11,PERCENTUAIS!$A$3:$A$90,$G$8)</f>
        <v>16</v>
      </c>
      <c r="H11" s="18">
        <f>COUNTIFS(PERCENTUAIS!$AI$3:$AI$90,$A11,PERCENTUAIS!$A$3:$A$90,$H$8)</f>
        <v>8</v>
      </c>
      <c r="I11" s="21"/>
    </row>
    <row r="12" spans="1:9" x14ac:dyDescent="0.2">
      <c r="A12" s="4" t="s">
        <v>50</v>
      </c>
      <c r="B12" s="35">
        <f t="shared" si="0"/>
        <v>5.128205128205128E-2</v>
      </c>
      <c r="C12" s="35">
        <f t="shared" si="2"/>
        <v>0</v>
      </c>
      <c r="D12" s="35">
        <f t="shared" si="1"/>
        <v>5.128205128205128E-2</v>
      </c>
      <c r="E12" s="18">
        <f>COUNTIFS(PERCENTUAIS!$AI$3:$AI$90,$A12,PERCENTUAIS!$A$3:$A$90,$E$8)</f>
        <v>0</v>
      </c>
      <c r="F12" s="18">
        <f>COUNTIFS(PERCENTUAIS!$AI$3:$AI$90,$A12,PERCENTUAIS!$A$3:$A$90,$F$8)</f>
        <v>0</v>
      </c>
      <c r="G12" s="18">
        <f>COUNTIFS(PERCENTUAIS!$AI$3:$AI$90,$A12,PERCENTUAIS!$A$3:$A$90,$G$8)</f>
        <v>4</v>
      </c>
      <c r="H12" s="18">
        <f>COUNTIFS(PERCENTUAIS!$AI$3:$AI$90,$A12,PERCENTUAIS!$A$3:$A$90,$H$8)</f>
        <v>0</v>
      </c>
      <c r="I12" s="22"/>
    </row>
    <row r="13" spans="1:9" x14ac:dyDescent="0.2">
      <c r="A13" s="4" t="s">
        <v>67</v>
      </c>
      <c r="B13" s="35">
        <f t="shared" si="0"/>
        <v>3.8461538461538464E-2</v>
      </c>
      <c r="C13" s="35">
        <f t="shared" si="2"/>
        <v>0</v>
      </c>
      <c r="D13" s="35">
        <f t="shared" si="1"/>
        <v>3.8461538461538464E-2</v>
      </c>
      <c r="E13" s="18">
        <f>COUNTIFS(PERCENTUAIS!$AI$3:$AI$90,$A13,PERCENTUAIS!$A$3:$A$90,$E$8)</f>
        <v>0</v>
      </c>
      <c r="F13" s="18">
        <f>COUNTIFS(PERCENTUAIS!$AI$3:$AI$90,$A13,PERCENTUAIS!$A$3:$A$90,$F$8)</f>
        <v>0</v>
      </c>
      <c r="G13" s="18">
        <f>COUNTIFS(PERCENTUAIS!$AI$3:$AI$90,$A13,PERCENTUAIS!$A$3:$A$90,$G$8)</f>
        <v>3</v>
      </c>
      <c r="H13" s="18">
        <f>COUNTIFS(PERCENTUAIS!$AI$3:$AI$90,$A13,PERCENTUAIS!$A$3:$A$90,$H$8)</f>
        <v>0</v>
      </c>
      <c r="I13" s="22"/>
    </row>
    <row r="14" spans="1:9" x14ac:dyDescent="0.2">
      <c r="A14" s="4" t="s">
        <v>52</v>
      </c>
      <c r="B14" s="35">
        <f t="shared" si="0"/>
        <v>0</v>
      </c>
      <c r="C14" s="35">
        <f t="shared" si="2"/>
        <v>0</v>
      </c>
      <c r="D14" s="35">
        <f>B14+C14</f>
        <v>0</v>
      </c>
      <c r="E14" s="18">
        <f>COUNTIFS(PERCENTUAIS!$AI$3:$AI$90,$A14,PERCENTUAIS!$A$3:$A$90,$E$8)</f>
        <v>0</v>
      </c>
      <c r="F14" s="18">
        <f>COUNTIFS(PERCENTUAIS!$AI$3:$AI$90,$A14,PERCENTUAIS!$A$3:$A$90,$F$8)</f>
        <v>0</v>
      </c>
      <c r="G14" s="18">
        <f>COUNTIFS(PERCENTUAIS!$AI$3:$AI$90,$A14,PERCENTUAIS!$A$3:$A$90,$G$8)</f>
        <v>0</v>
      </c>
      <c r="H14" s="18">
        <f>COUNTIFS(PERCENTUAIS!$AI$3:$AI$90,$A14,PERCENTUAIS!$A$3:$A$90,$H$8)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1</v>
      </c>
      <c r="G15" s="23">
        <f t="shared" si="3"/>
        <v>50</v>
      </c>
      <c r="H15" s="23">
        <f t="shared" si="3"/>
        <v>27</v>
      </c>
      <c r="I15" s="24">
        <f>SUM(E15:H15)</f>
        <v>78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4DA9F-2B91-4ECE-8EFE-C72D5FE2DFF2}">
  <dimension ref="A1:I18"/>
  <sheetViews>
    <sheetView zoomScale="50" zoomScaleNormal="50" workbookViewId="0">
      <selection activeCell="AH30" sqref="AH3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TEXT(PERCENTUAIS!AJ1,"0")</f>
        <v>QUESTÃO33</v>
      </c>
    </row>
    <row r="2" spans="1:9" x14ac:dyDescent="0.2">
      <c r="A2" s="41" t="str">
        <f>HLOOKUP(A1,PERCENTUAIS!$D$1:$KT$2,2,FALSE)</f>
        <v>Circunstâncias do ambiente no qual desempenho meu trabalho remoto: [Apoio familiar]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0.24358974358974358</v>
      </c>
      <c r="C9" s="35">
        <f>$H9/$I$15</f>
        <v>0.14102564102564102</v>
      </c>
      <c r="D9" s="35">
        <f>B9+C9</f>
        <v>0.38461538461538458</v>
      </c>
      <c r="E9" s="18">
        <f>COUNTIFS(PERCENTUAIS!$AJ$3:$AJ$90,$A9,PERCENTUAIS!$A$3:$A$90,$E$8)</f>
        <v>0</v>
      </c>
      <c r="F9" s="18">
        <f>COUNTIFS(PERCENTUAIS!$AJ$3:$AJ$90,$A9,PERCENTUAIS!$A$3:$A$90,$F$8)</f>
        <v>0</v>
      </c>
      <c r="G9" s="18">
        <f>COUNTIFS(PERCENTUAIS!$AJ$3:$AJ$90,$A9,PERCENTUAIS!$A$3:$A$90,$G$8)</f>
        <v>19</v>
      </c>
      <c r="H9" s="18">
        <f>COUNTIFS(PERCENTUAIS!$AJ$3:$AJ$90,$A9,PERCENTUAIS!$A$3:$A$90,$H$8)</f>
        <v>11</v>
      </c>
      <c r="I9" s="19"/>
    </row>
    <row r="10" spans="1:9" x14ac:dyDescent="0.2">
      <c r="A10" s="4" t="s">
        <v>51</v>
      </c>
      <c r="B10" s="35">
        <f t="shared" ref="B10:B14" si="0">($G10+$F10+$E10)/$I$15</f>
        <v>0.29487179487179488</v>
      </c>
      <c r="C10" s="35">
        <f>$H10/$I$15</f>
        <v>0.16666666666666666</v>
      </c>
      <c r="D10" s="35">
        <f t="shared" ref="D10:D13" si="1">B10+C10</f>
        <v>0.46153846153846156</v>
      </c>
      <c r="E10" s="18">
        <f>COUNTIFS(PERCENTUAIS!$AJ$3:$AJ$90,$A10,PERCENTUAIS!$A$3:$A$90,$E$8)</f>
        <v>0</v>
      </c>
      <c r="F10" s="18">
        <f>COUNTIFS(PERCENTUAIS!$AJ$3:$AJ$90,$A10,PERCENTUAIS!$A$3:$A$90,$F$8)</f>
        <v>1</v>
      </c>
      <c r="G10" s="18">
        <f>COUNTIFS(PERCENTUAIS!$AJ$3:$AJ$90,$A10,PERCENTUAIS!$A$3:$A$90,$G$8)</f>
        <v>22</v>
      </c>
      <c r="H10" s="18">
        <f>COUNTIFS(PERCENTUAIS!$AJ$3:$AJ$90,$A10,PERCENTUAIS!$A$3:$A$90,$H$8)</f>
        <v>13</v>
      </c>
      <c r="I10" s="20"/>
    </row>
    <row r="11" spans="1:9" x14ac:dyDescent="0.2">
      <c r="A11" s="4" t="s">
        <v>49</v>
      </c>
      <c r="B11" s="35">
        <f t="shared" si="0"/>
        <v>8.9743589743589744E-2</v>
      </c>
      <c r="C11" s="35">
        <f t="shared" ref="C11:C14" si="2">$H11/$I$15</f>
        <v>2.564102564102564E-2</v>
      </c>
      <c r="D11" s="35">
        <f t="shared" si="1"/>
        <v>0.11538461538461539</v>
      </c>
      <c r="E11" s="18">
        <f>COUNTIFS(PERCENTUAIS!$AJ$3:$AJ$90,$A11,PERCENTUAIS!$A$3:$A$90,$E$8)</f>
        <v>0</v>
      </c>
      <c r="F11" s="18">
        <f>COUNTIFS(PERCENTUAIS!$AJ$3:$AJ$90,$A11,PERCENTUAIS!$A$3:$A$90,$F$8)</f>
        <v>0</v>
      </c>
      <c r="G11" s="18">
        <f>COUNTIFS(PERCENTUAIS!$AJ$3:$AJ$90,$A11,PERCENTUAIS!$A$3:$A$90,$G$8)</f>
        <v>7</v>
      </c>
      <c r="H11" s="18">
        <f>COUNTIFS(PERCENTUAIS!$AJ$3:$AJ$90,$A11,PERCENTUAIS!$A$3:$A$90,$H$8)</f>
        <v>2</v>
      </c>
      <c r="I11" s="21"/>
    </row>
    <row r="12" spans="1:9" x14ac:dyDescent="0.2">
      <c r="A12" s="4" t="s">
        <v>50</v>
      </c>
      <c r="B12" s="35">
        <f t="shared" si="0"/>
        <v>0</v>
      </c>
      <c r="C12" s="35">
        <f t="shared" si="2"/>
        <v>1.282051282051282E-2</v>
      </c>
      <c r="D12" s="35">
        <f t="shared" si="1"/>
        <v>1.282051282051282E-2</v>
      </c>
      <c r="E12" s="18">
        <f>COUNTIFS(PERCENTUAIS!$AJ$3:$AJ$90,$A12,PERCENTUAIS!$A$3:$A$90,$E$8)</f>
        <v>0</v>
      </c>
      <c r="F12" s="18">
        <f>COUNTIFS(PERCENTUAIS!$AJ$3:$AJ$90,$A12,PERCENTUAIS!$A$3:$A$90,$F$8)</f>
        <v>0</v>
      </c>
      <c r="G12" s="18">
        <f>COUNTIFS(PERCENTUAIS!$AJ$3:$AJ$90,$A12,PERCENTUAIS!$A$3:$A$90,$G$8)</f>
        <v>0</v>
      </c>
      <c r="H12" s="18">
        <f>COUNTIFS(PERCENTUAIS!$AJ$3:$AJ$90,$A12,PERCENTUAIS!$A$3:$A$90,$H$8)</f>
        <v>1</v>
      </c>
      <c r="I12" s="22"/>
    </row>
    <row r="13" spans="1:9" x14ac:dyDescent="0.2">
      <c r="A13" s="4" t="s">
        <v>67</v>
      </c>
      <c r="B13" s="35">
        <f t="shared" si="0"/>
        <v>1.282051282051282E-2</v>
      </c>
      <c r="C13" s="35">
        <f t="shared" si="2"/>
        <v>0</v>
      </c>
      <c r="D13" s="35">
        <f t="shared" si="1"/>
        <v>1.282051282051282E-2</v>
      </c>
      <c r="E13" s="18">
        <f>COUNTIFS(PERCENTUAIS!$AJ$3:$AJ$90,$A13,PERCENTUAIS!$A$3:$A$90,$E$8)</f>
        <v>0</v>
      </c>
      <c r="F13" s="18">
        <f>COUNTIFS(PERCENTUAIS!$AJ$3:$AJ$90,$A13,PERCENTUAIS!$A$3:$A$90,$F$8)</f>
        <v>0</v>
      </c>
      <c r="G13" s="18">
        <f>COUNTIFS(PERCENTUAIS!$AJ$3:$AJ$90,$A13,PERCENTUAIS!$A$3:$A$90,$G$8)</f>
        <v>1</v>
      </c>
      <c r="H13" s="18">
        <f>COUNTIFS(PERCENTUAIS!$AJ$3:$AJ$90,$A13,PERCENTUAIS!$A$3:$A$90,$H$8)</f>
        <v>0</v>
      </c>
      <c r="I13" s="22"/>
    </row>
    <row r="14" spans="1:9" x14ac:dyDescent="0.2">
      <c r="A14" s="4" t="s">
        <v>52</v>
      </c>
      <c r="B14" s="35">
        <f t="shared" si="0"/>
        <v>1.282051282051282E-2</v>
      </c>
      <c r="C14" s="35">
        <f t="shared" si="2"/>
        <v>0</v>
      </c>
      <c r="D14" s="35">
        <f>B14+C14</f>
        <v>1.282051282051282E-2</v>
      </c>
      <c r="E14" s="18">
        <f>COUNTIFS(PERCENTUAIS!$AJ$3:$AJ$90,$A14,PERCENTUAIS!$A$3:$A$90,$E$8)</f>
        <v>0</v>
      </c>
      <c r="F14" s="18">
        <f>COUNTIFS(PERCENTUAIS!$AJ$3:$AJ$90,$A14,PERCENTUAIS!$A$3:$A$90,$F$8)</f>
        <v>0</v>
      </c>
      <c r="G14" s="18">
        <f>COUNTIFS(PERCENTUAIS!$AJ$3:$AJ$90,$A14,PERCENTUAIS!$A$3:$A$90,$G$8)</f>
        <v>1</v>
      </c>
      <c r="H14" s="18">
        <f>COUNTIFS(PERCENTUAIS!$AJ$3:$AJ$90,$A14,PERCENTUAIS!$A$3:$A$90,$H$8)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1</v>
      </c>
      <c r="G15" s="23">
        <f t="shared" si="3"/>
        <v>50</v>
      </c>
      <c r="H15" s="23">
        <f t="shared" si="3"/>
        <v>27</v>
      </c>
      <c r="I15" s="24">
        <f>SUM(E15:H15)</f>
        <v>78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446B9-FC4F-4E6F-B4A3-5E5E93D97683}">
  <dimension ref="A1:I18"/>
  <sheetViews>
    <sheetView zoomScale="50" zoomScaleNormal="50" workbookViewId="0">
      <selection activeCell="AI32" sqref="AI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TEXT(PERCENTUAIS!AK1,"0")</f>
        <v>QUESTÃO34</v>
      </c>
    </row>
    <row r="2" spans="1:9" x14ac:dyDescent="0.2">
      <c r="A2" s="41" t="str">
        <f>HLOOKUP(A1,PERCENTUAIS!$D$1:$KT$2,2,FALSE)</f>
        <v>Circunstâncias do ambiente no qual desempenho meu trabalho remoto: [Adaptação  à  modalidade de trabalho]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6.4102564102564097E-2</v>
      </c>
      <c r="C9" s="35">
        <f>$H9/$I$15</f>
        <v>0.15384615384615385</v>
      </c>
      <c r="D9" s="35">
        <f>B9+C9</f>
        <v>0.21794871794871795</v>
      </c>
      <c r="E9" s="18">
        <f>COUNTIFS(PERCENTUAIS!$AK$3:$AK$90,$A9,PERCENTUAIS!$A$3:$A$90,$E$8)</f>
        <v>0</v>
      </c>
      <c r="F9" s="18">
        <f>COUNTIFS(PERCENTUAIS!$AK$3:$AK$90,$A9,PERCENTUAIS!$A$3:$A$90,$F$8)</f>
        <v>0</v>
      </c>
      <c r="G9" s="18">
        <f>COUNTIFS(PERCENTUAIS!$AK$3:$AK$90,$A9,PERCENTUAIS!$A$3:$A$90,$G$8)</f>
        <v>5</v>
      </c>
      <c r="H9" s="18">
        <f>COUNTIFS(PERCENTUAIS!$AK$3:$AK$90,$A9,PERCENTUAIS!$A$3:$A$90,$H$8)</f>
        <v>12</v>
      </c>
      <c r="I9" s="19"/>
    </row>
    <row r="10" spans="1:9" x14ac:dyDescent="0.2">
      <c r="A10" s="4" t="s">
        <v>51</v>
      </c>
      <c r="B10" s="35">
        <f t="shared" ref="B10:B14" si="0">($G10+$F10+$E10)/$I$15</f>
        <v>0.28205128205128205</v>
      </c>
      <c r="C10" s="35">
        <f>$H10/$I$15</f>
        <v>0.14102564102564102</v>
      </c>
      <c r="D10" s="35">
        <f t="shared" ref="D10:D13" si="1">B10+C10</f>
        <v>0.42307692307692307</v>
      </c>
      <c r="E10" s="18">
        <f>COUNTIFS(PERCENTUAIS!$AK$3:$AK$90,$A10,PERCENTUAIS!$A$3:$A$90,$E$8)</f>
        <v>0</v>
      </c>
      <c r="F10" s="18">
        <f>COUNTIFS(PERCENTUAIS!$AK$3:$AK$90,$A10,PERCENTUAIS!$A$3:$A$90,$F$8)</f>
        <v>1</v>
      </c>
      <c r="G10" s="18">
        <f>COUNTIFS(PERCENTUAIS!$AK$3:$AK$90,$A10,PERCENTUAIS!$A$3:$A$90,$G$8)</f>
        <v>21</v>
      </c>
      <c r="H10" s="18">
        <f>COUNTIFS(PERCENTUAIS!$AK$3:$AK$90,$A10,PERCENTUAIS!$A$3:$A$90,$H$8)</f>
        <v>11</v>
      </c>
      <c r="I10" s="20"/>
    </row>
    <row r="11" spans="1:9" x14ac:dyDescent="0.2">
      <c r="A11" s="4" t="s">
        <v>49</v>
      </c>
      <c r="B11" s="35">
        <f t="shared" si="0"/>
        <v>0.28205128205128205</v>
      </c>
      <c r="C11" s="35">
        <f t="shared" ref="C11:C14" si="2">$H11/$I$15</f>
        <v>5.128205128205128E-2</v>
      </c>
      <c r="D11" s="35">
        <f t="shared" si="1"/>
        <v>0.33333333333333331</v>
      </c>
      <c r="E11" s="18">
        <f>COUNTIFS(PERCENTUAIS!$AK$3:$AK$90,$A11,PERCENTUAIS!$A$3:$A$90,$E$8)</f>
        <v>0</v>
      </c>
      <c r="F11" s="18">
        <f>COUNTIFS(PERCENTUAIS!$AK$3:$AK$90,$A11,PERCENTUAIS!$A$3:$A$90,$F$8)</f>
        <v>0</v>
      </c>
      <c r="G11" s="18">
        <f>COUNTIFS(PERCENTUAIS!$AK$3:$AK$90,$A11,PERCENTUAIS!$A$3:$A$90,$G$8)</f>
        <v>22</v>
      </c>
      <c r="H11" s="18">
        <f>COUNTIFS(PERCENTUAIS!$AK$3:$AK$90,$A11,PERCENTUAIS!$A$3:$A$90,$H$8)</f>
        <v>4</v>
      </c>
      <c r="I11" s="21"/>
    </row>
    <row r="12" spans="1:9" x14ac:dyDescent="0.2">
      <c r="A12" s="4" t="s">
        <v>50</v>
      </c>
      <c r="B12" s="35">
        <f t="shared" si="0"/>
        <v>2.564102564102564E-2</v>
      </c>
      <c r="C12" s="35">
        <f t="shared" si="2"/>
        <v>0</v>
      </c>
      <c r="D12" s="35">
        <f t="shared" si="1"/>
        <v>2.564102564102564E-2</v>
      </c>
      <c r="E12" s="18">
        <f>COUNTIFS(PERCENTUAIS!$AK$3:$AK$90,$A12,PERCENTUAIS!$A$3:$A$90,$E$8)</f>
        <v>0</v>
      </c>
      <c r="F12" s="18">
        <f>COUNTIFS(PERCENTUAIS!$AK$3:$AK$90,$A12,PERCENTUAIS!$A$3:$A$90,$F$8)</f>
        <v>0</v>
      </c>
      <c r="G12" s="18">
        <f>COUNTIFS(PERCENTUAIS!$AK$3:$AK$90,$A12,PERCENTUAIS!$A$3:$A$90,$G$8)</f>
        <v>2</v>
      </c>
      <c r="H12" s="18">
        <f>COUNTIFS(PERCENTUAIS!$AK$3:$AK$90,$A12,PERCENTUAIS!$A$3:$A$90,$H$8)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2"/>
        <v>0</v>
      </c>
      <c r="D13" s="35">
        <f t="shared" si="1"/>
        <v>0</v>
      </c>
      <c r="E13" s="18">
        <f>COUNTIFS(PERCENTUAIS!$AK$3:$AK$90,$A13,PERCENTUAIS!$A$3:$A$90,$E$8)</f>
        <v>0</v>
      </c>
      <c r="F13" s="18">
        <f>COUNTIFS(PERCENTUAIS!$AK$3:$AK$90,$A13,PERCENTUAIS!$A$3:$A$90,$F$8)</f>
        <v>0</v>
      </c>
      <c r="G13" s="18">
        <f>COUNTIFS(PERCENTUAIS!$AK$3:$AK$90,$A13,PERCENTUAIS!$A$3:$A$90,$G$8)</f>
        <v>0</v>
      </c>
      <c r="H13" s="18">
        <f>COUNTIFS(PERCENTUAIS!$AK$3:$AK$90,$A13,PERCENTUAIS!$A$3:$A$90,$H$8)</f>
        <v>0</v>
      </c>
      <c r="I13" s="22"/>
    </row>
    <row r="14" spans="1:9" x14ac:dyDescent="0.2">
      <c r="A14" s="4" t="s">
        <v>52</v>
      </c>
      <c r="B14" s="35">
        <f t="shared" si="0"/>
        <v>0</v>
      </c>
      <c r="C14" s="35">
        <f t="shared" si="2"/>
        <v>0</v>
      </c>
      <c r="D14" s="35">
        <f>B14+C14</f>
        <v>0</v>
      </c>
      <c r="E14" s="18">
        <f>COUNTIFS(PERCENTUAIS!$AK$3:$AK$90,$A14,PERCENTUAIS!$A$3:$A$90,$E$8)</f>
        <v>0</v>
      </c>
      <c r="F14" s="18">
        <f>COUNTIFS(PERCENTUAIS!$AK$3:$AK$90,$A14,PERCENTUAIS!$A$3:$A$90,$F$8)</f>
        <v>0</v>
      </c>
      <c r="G14" s="18">
        <f>COUNTIFS(PERCENTUAIS!$AK$3:$AK$90,$A14,PERCENTUAIS!$A$3:$A$90,$G$8)</f>
        <v>0</v>
      </c>
      <c r="H14" s="18">
        <f>COUNTIFS(PERCENTUAIS!$AK$3:$AK$90,$A14,PERCENTUAIS!$A$3:$A$90,$H$8)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1</v>
      </c>
      <c r="G15" s="23">
        <f t="shared" si="3"/>
        <v>50</v>
      </c>
      <c r="H15" s="23">
        <f t="shared" si="3"/>
        <v>27</v>
      </c>
      <c r="I15" s="24">
        <f>SUM(E15:H15)</f>
        <v>78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56DD6-8A73-4778-864B-F3CC08C45443}">
  <dimension ref="A1:J47"/>
  <sheetViews>
    <sheetView zoomScale="50" zoomScaleNormal="50" workbookViewId="0">
      <selection activeCell="AD24" sqref="AD24"/>
    </sheetView>
  </sheetViews>
  <sheetFormatPr defaultRowHeight="12.75" x14ac:dyDescent="0.2"/>
  <cols>
    <col min="1" max="1" width="40.85546875" customWidth="1"/>
    <col min="2" max="2" width="25.140625" customWidth="1"/>
    <col min="3" max="3" width="22" customWidth="1"/>
    <col min="4" max="4" width="16.140625" customWidth="1"/>
    <col min="5" max="5" width="12.42578125" customWidth="1"/>
    <col min="6" max="6" width="13" customWidth="1"/>
    <col min="7" max="7" width="13.5703125" customWidth="1"/>
  </cols>
  <sheetData>
    <row r="1" spans="1:10" x14ac:dyDescent="0.2">
      <c r="A1" s="50" t="s">
        <v>123</v>
      </c>
      <c r="B1" s="50"/>
      <c r="C1" s="50"/>
      <c r="D1" s="50"/>
    </row>
    <row r="3" spans="1:10" x14ac:dyDescent="0.2">
      <c r="B3" s="2"/>
      <c r="F3" s="3"/>
    </row>
    <row r="4" spans="1:10" ht="38.25" x14ac:dyDescent="0.2">
      <c r="A4" s="30" t="s">
        <v>125</v>
      </c>
      <c r="B4" s="7" t="s">
        <v>124</v>
      </c>
      <c r="C4" s="38" t="s">
        <v>119</v>
      </c>
      <c r="D4" s="38" t="s">
        <v>120</v>
      </c>
      <c r="E4" s="38" t="s">
        <v>121</v>
      </c>
      <c r="F4" s="8" t="s">
        <v>72</v>
      </c>
      <c r="G4" s="8" t="s">
        <v>71</v>
      </c>
      <c r="H4" s="8" t="s">
        <v>48</v>
      </c>
      <c r="I4" s="8" t="s">
        <v>59</v>
      </c>
      <c r="J4" s="6" t="s">
        <v>122</v>
      </c>
    </row>
    <row r="5" spans="1:10" x14ac:dyDescent="0.2">
      <c r="A5" s="22"/>
      <c r="B5" s="8" t="s">
        <v>54</v>
      </c>
      <c r="C5" s="36">
        <f>(F5+G5+H5)/$J$7</f>
        <v>0.125</v>
      </c>
      <c r="D5" s="36">
        <f>$I5/$J$7</f>
        <v>0.19318181818181818</v>
      </c>
      <c r="E5" s="36">
        <f>C5+D5</f>
        <v>0.31818181818181818</v>
      </c>
      <c r="F5" s="9">
        <f>COUNTIFS(PERCENTUAIS!$AL$3:$AL$90,$B5,PERCENTUAIS!$A$3:$A$90,$F$4)</f>
        <v>0</v>
      </c>
      <c r="G5" s="9">
        <f>COUNTIFS(PERCENTUAIS!$AL$3:$AL$90,$B5,PERCENTUAIS!$A$3:$A$90,$G$4)</f>
        <v>0</v>
      </c>
      <c r="H5" s="9">
        <f>COUNTIFS(PERCENTUAIS!$AL$3:$AL$90,$B5,PERCENTUAIS!$A$3:$A$90,$H$4)</f>
        <v>11</v>
      </c>
      <c r="I5" s="9">
        <f>COUNTIFS(PERCENTUAIS!$AL$3:$AL$90,$B5,PERCENTUAIS!$A$3:$A$90,$I$4)</f>
        <v>17</v>
      </c>
      <c r="J5" s="10"/>
    </row>
    <row r="6" spans="1:10" x14ac:dyDescent="0.2">
      <c r="A6" s="22"/>
      <c r="B6" s="8" t="s">
        <v>53</v>
      </c>
      <c r="C6" s="36">
        <f>(F6+G6+H6)/$J$7</f>
        <v>0.55681818181818177</v>
      </c>
      <c r="D6" s="36">
        <f>$I6/$J$7</f>
        <v>0.125</v>
      </c>
      <c r="E6" s="36">
        <f t="shared" ref="E6" si="0">C6+D6</f>
        <v>0.68181818181818177</v>
      </c>
      <c r="F6" s="9">
        <f>COUNTIFS(PERCENTUAIS!$AL$3:$AL$90,$B6,PERCENTUAIS!$A$3:$A$90,$F$4)</f>
        <v>0</v>
      </c>
      <c r="G6" s="9">
        <f>COUNTIFS(PERCENTUAIS!$AL$3:$AL$90,$B6,PERCENTUAIS!$A$3:$A$90,$G$4)</f>
        <v>1</v>
      </c>
      <c r="H6" s="9">
        <f>COUNTIFS(PERCENTUAIS!$AL$3:$AL$90,$B6,PERCENTUAIS!$A$3:$A$90,$H$4)</f>
        <v>48</v>
      </c>
      <c r="I6" s="9">
        <f>COUNTIFS(PERCENTUAIS!$AL$3:$AL$90,$B6,PERCENTUAIS!$A$3:$A$90,$I$4)</f>
        <v>11</v>
      </c>
      <c r="J6" s="11"/>
    </row>
    <row r="7" spans="1:10" x14ac:dyDescent="0.2">
      <c r="A7" s="31"/>
      <c r="B7" s="6"/>
      <c r="C7" s="37">
        <f t="shared" ref="C7:I7" si="1">SUM(C5:C6)</f>
        <v>0.68181818181818177</v>
      </c>
      <c r="D7" s="37">
        <f t="shared" si="1"/>
        <v>0.31818181818181818</v>
      </c>
      <c r="E7" s="36">
        <f t="shared" si="1"/>
        <v>1</v>
      </c>
      <c r="F7" s="12">
        <f t="shared" si="1"/>
        <v>0</v>
      </c>
      <c r="G7" s="12">
        <f t="shared" si="1"/>
        <v>1</v>
      </c>
      <c r="H7" s="9">
        <f t="shared" si="1"/>
        <v>59</v>
      </c>
      <c r="I7" s="13">
        <f t="shared" si="1"/>
        <v>28</v>
      </c>
      <c r="J7" s="14">
        <f>SUM(F7:I7)</f>
        <v>88</v>
      </c>
    </row>
    <row r="8" spans="1:10" ht="38.25" x14ac:dyDescent="0.2">
      <c r="A8" s="30" t="s">
        <v>126</v>
      </c>
      <c r="B8" s="7" t="s">
        <v>127</v>
      </c>
      <c r="C8" s="38" t="s">
        <v>119</v>
      </c>
      <c r="D8" s="38" t="s">
        <v>120</v>
      </c>
      <c r="E8" s="38" t="s">
        <v>121</v>
      </c>
      <c r="F8" s="8" t="s">
        <v>72</v>
      </c>
      <c r="G8" s="8" t="s">
        <v>71</v>
      </c>
      <c r="H8" s="8" t="s">
        <v>48</v>
      </c>
      <c r="I8" s="8" t="s">
        <v>59</v>
      </c>
      <c r="J8" s="6" t="s">
        <v>122</v>
      </c>
    </row>
    <row r="9" spans="1:10" x14ac:dyDescent="0.2">
      <c r="A9" s="22"/>
      <c r="B9" s="8" t="s">
        <v>54</v>
      </c>
      <c r="C9" s="36">
        <f>(F9+G9+H9)/$J$7</f>
        <v>0.17045454545454544</v>
      </c>
      <c r="D9" s="36">
        <f>$I9/$J$7</f>
        <v>6.8181818181818177E-2</v>
      </c>
      <c r="E9" s="36">
        <f>C9+D9</f>
        <v>0.23863636363636362</v>
      </c>
      <c r="F9" s="9">
        <f>COUNTIFS(PERCENTUAIS!$AM$3:$AM$90,$B9,PERCENTUAIS!$A$3:$A$90,$F$4)</f>
        <v>0</v>
      </c>
      <c r="G9" s="9">
        <f>COUNTIFS(PERCENTUAIS!$AM$3:$AM$90,$B9,PERCENTUAIS!$A$3:$A$90,$G$4)</f>
        <v>1</v>
      </c>
      <c r="H9" s="9">
        <f>COUNTIFS(PERCENTUAIS!$AM$3:$AM$90,$B9,PERCENTUAIS!$A$3:$A$90,$H$4)</f>
        <v>14</v>
      </c>
      <c r="I9" s="9">
        <f>COUNTIFS(PERCENTUAIS!$AM$3:$AM$90,$B9,PERCENTUAIS!$A$3:$A$90,$I$4)</f>
        <v>6</v>
      </c>
      <c r="J9" s="10"/>
    </row>
    <row r="10" spans="1:10" x14ac:dyDescent="0.2">
      <c r="A10" s="22"/>
      <c r="B10" s="8" t="s">
        <v>53</v>
      </c>
      <c r="C10" s="36">
        <f>(F10+G10+H10)/$J$7</f>
        <v>0.51136363636363635</v>
      </c>
      <c r="D10" s="36">
        <f>$I10/$J$7</f>
        <v>0.25</v>
      </c>
      <c r="E10" s="36">
        <f t="shared" ref="E10" si="2">C10+D10</f>
        <v>0.76136363636363635</v>
      </c>
      <c r="F10" s="9">
        <f>COUNTIFS(PERCENTUAIS!$AM$3:$AM$90,$B10,PERCENTUAIS!$A$3:$A$90,$F$4)</f>
        <v>0</v>
      </c>
      <c r="G10" s="9">
        <f>COUNTIFS(PERCENTUAIS!$AM$3:$AM$90,$B10,PERCENTUAIS!$A$3:$A$90,$G$4)</f>
        <v>0</v>
      </c>
      <c r="H10" s="9">
        <f>COUNTIFS(PERCENTUAIS!$AM$3:$AM$90,$B10,PERCENTUAIS!$A$3:$A$90,$H$4)</f>
        <v>45</v>
      </c>
      <c r="I10" s="9">
        <f>COUNTIFS(PERCENTUAIS!$AM$3:$AM$90,$B10,PERCENTUAIS!$A$3:$A$90,$I$4)</f>
        <v>22</v>
      </c>
      <c r="J10" s="11"/>
    </row>
    <row r="11" spans="1:10" x14ac:dyDescent="0.2">
      <c r="A11" s="31"/>
      <c r="B11" s="6"/>
      <c r="C11" s="37">
        <f t="shared" ref="C11:I11" si="3">SUM(C9:C10)</f>
        <v>0.68181818181818177</v>
      </c>
      <c r="D11" s="37">
        <f t="shared" si="3"/>
        <v>0.31818181818181818</v>
      </c>
      <c r="E11" s="36">
        <f t="shared" si="3"/>
        <v>1</v>
      </c>
      <c r="F11" s="12">
        <f t="shared" si="3"/>
        <v>0</v>
      </c>
      <c r="G11" s="12">
        <f t="shared" si="3"/>
        <v>1</v>
      </c>
      <c r="H11" s="9">
        <f t="shared" si="3"/>
        <v>59</v>
      </c>
      <c r="I11" s="13">
        <f t="shared" si="3"/>
        <v>28</v>
      </c>
      <c r="J11" s="14">
        <f>SUM(F11:I11)</f>
        <v>88</v>
      </c>
    </row>
    <row r="12" spans="1:10" ht="38.25" x14ac:dyDescent="0.2">
      <c r="A12" s="30" t="s">
        <v>128</v>
      </c>
      <c r="B12" s="7" t="s">
        <v>129</v>
      </c>
      <c r="C12" s="38" t="s">
        <v>119</v>
      </c>
      <c r="D12" s="38" t="s">
        <v>120</v>
      </c>
      <c r="E12" s="38" t="s">
        <v>121</v>
      </c>
      <c r="F12" s="8" t="s">
        <v>72</v>
      </c>
      <c r="G12" s="8" t="s">
        <v>71</v>
      </c>
      <c r="H12" s="8" t="s">
        <v>48</v>
      </c>
      <c r="I12" s="8" t="s">
        <v>59</v>
      </c>
      <c r="J12" s="6" t="s">
        <v>122</v>
      </c>
    </row>
    <row r="13" spans="1:10" x14ac:dyDescent="0.2">
      <c r="A13" s="22"/>
      <c r="B13" s="8" t="s">
        <v>54</v>
      </c>
      <c r="C13" s="36">
        <f>(F13+G13+H13)/$J$7</f>
        <v>6.8181818181818177E-2</v>
      </c>
      <c r="D13" s="36">
        <f>$I13/$J$7</f>
        <v>0.14772727272727273</v>
      </c>
      <c r="E13" s="36">
        <f>C13+D13</f>
        <v>0.21590909090909091</v>
      </c>
      <c r="F13" s="9">
        <f>COUNTIFS(PERCENTUAIS!$AN$3:$AN$90,$B13,PERCENTUAIS!$A$3:$A$90,$F$4)</f>
        <v>0</v>
      </c>
      <c r="G13" s="9">
        <f>COUNTIFS(PERCENTUAIS!$AN$3:$AN$90,$B13,PERCENTUAIS!$A$3:$A$90,$G$4)</f>
        <v>0</v>
      </c>
      <c r="H13" s="9">
        <f>COUNTIFS(PERCENTUAIS!$AN$3:$AN$90,$B13,PERCENTUAIS!$A$3:$A$90,$H$4)</f>
        <v>6</v>
      </c>
      <c r="I13" s="9">
        <f>COUNTIFS(PERCENTUAIS!$AN$3:$AN$90,$B13,PERCENTUAIS!$A$3:$A$90,$I$4)</f>
        <v>13</v>
      </c>
      <c r="J13" s="10"/>
    </row>
    <row r="14" spans="1:10" x14ac:dyDescent="0.2">
      <c r="A14" s="22"/>
      <c r="B14" s="8" t="s">
        <v>53</v>
      </c>
      <c r="C14" s="36">
        <f>(F14+G14+H14)/$J$7</f>
        <v>0.61363636363636365</v>
      </c>
      <c r="D14" s="36">
        <f>$I14/$J$7</f>
        <v>0.17045454545454544</v>
      </c>
      <c r="E14" s="36">
        <f>C14+D14</f>
        <v>0.78409090909090906</v>
      </c>
      <c r="F14" s="9">
        <f>COUNTIFS(PERCENTUAIS!$AN$3:$AN$90,$B14,PERCENTUAIS!$A$3:$A$90,$F$4)</f>
        <v>0</v>
      </c>
      <c r="G14" s="9">
        <f>COUNTIFS(PERCENTUAIS!$AN$3:$AN$90,$B14,PERCENTUAIS!$A$3:$A$90,$G$4)</f>
        <v>1</v>
      </c>
      <c r="H14" s="9">
        <f>COUNTIFS(PERCENTUAIS!$AN$3:$AN$90,$B14,PERCENTUAIS!$A$3:$A$90,$H$4)</f>
        <v>53</v>
      </c>
      <c r="I14" s="9">
        <f>COUNTIFS(PERCENTUAIS!$AN$3:$AN$90,$B14,PERCENTUAIS!$A$3:$A$90,$I$4)</f>
        <v>15</v>
      </c>
      <c r="J14" s="11"/>
    </row>
    <row r="15" spans="1:10" x14ac:dyDescent="0.2">
      <c r="A15" s="31"/>
      <c r="B15" s="6"/>
      <c r="C15" s="37">
        <f t="shared" ref="C15:I15" si="4">SUM(C13:C14)</f>
        <v>0.68181818181818188</v>
      </c>
      <c r="D15" s="37">
        <f t="shared" si="4"/>
        <v>0.31818181818181818</v>
      </c>
      <c r="E15" s="36">
        <f t="shared" si="4"/>
        <v>1</v>
      </c>
      <c r="F15" s="12">
        <f t="shared" si="4"/>
        <v>0</v>
      </c>
      <c r="G15" s="12">
        <f t="shared" si="4"/>
        <v>1</v>
      </c>
      <c r="H15" s="9">
        <f t="shared" si="4"/>
        <v>59</v>
      </c>
      <c r="I15" s="13">
        <f t="shared" si="4"/>
        <v>28</v>
      </c>
      <c r="J15" s="14">
        <f>SUM(F15:I15)</f>
        <v>88</v>
      </c>
    </row>
    <row r="16" spans="1:10" ht="51" x14ac:dyDescent="0.2">
      <c r="A16" s="30" t="s">
        <v>130</v>
      </c>
      <c r="B16" s="7" t="s">
        <v>131</v>
      </c>
      <c r="C16" s="38" t="s">
        <v>119</v>
      </c>
      <c r="D16" s="38" t="s">
        <v>120</v>
      </c>
      <c r="E16" s="38" t="s">
        <v>121</v>
      </c>
      <c r="F16" s="8" t="s">
        <v>72</v>
      </c>
      <c r="G16" s="8" t="s">
        <v>71</v>
      </c>
      <c r="H16" s="8" t="s">
        <v>48</v>
      </c>
      <c r="I16" s="8" t="s">
        <v>59</v>
      </c>
      <c r="J16" s="6" t="s">
        <v>122</v>
      </c>
    </row>
    <row r="17" spans="1:10" x14ac:dyDescent="0.2">
      <c r="A17" s="22"/>
      <c r="B17" s="8" t="s">
        <v>54</v>
      </c>
      <c r="C17" s="36">
        <f>(F17+G17+H17)/$J$7</f>
        <v>0.47727272727272729</v>
      </c>
      <c r="D17" s="36">
        <f>$I17/$J$7</f>
        <v>9.0909090909090912E-2</v>
      </c>
      <c r="E17" s="36">
        <f>C17+D17</f>
        <v>0.56818181818181823</v>
      </c>
      <c r="F17" s="9">
        <f>COUNTIFS(PERCENTUAIS!$AO$3:$AO$90,$B17,PERCENTUAIS!$A$3:$A$90,$F$4)</f>
        <v>0</v>
      </c>
      <c r="G17" s="9">
        <f>COUNTIFS(PERCENTUAIS!$AO$3:$AO$90,$B17,PERCENTUAIS!$A$3:$A$90,$G$4)</f>
        <v>1</v>
      </c>
      <c r="H17" s="9">
        <f>COUNTIFS(PERCENTUAIS!$AO$3:$AO$90,$B17,PERCENTUAIS!$A$3:$A$90,$H$4)</f>
        <v>41</v>
      </c>
      <c r="I17" s="9">
        <f>COUNTIFS(PERCENTUAIS!$AO$3:$AO$90,$B17,PERCENTUAIS!$A$3:$A$90,$I$4)</f>
        <v>8</v>
      </c>
      <c r="J17" s="10"/>
    </row>
    <row r="18" spans="1:10" x14ac:dyDescent="0.2">
      <c r="A18" s="22"/>
      <c r="B18" s="8" t="s">
        <v>53</v>
      </c>
      <c r="C18" s="36">
        <f>(F18+G18+H18)/$J$7</f>
        <v>0.20454545454545456</v>
      </c>
      <c r="D18" s="36">
        <f>$I18/$J$7</f>
        <v>0.22727272727272727</v>
      </c>
      <c r="E18" s="36">
        <f>C18+D18</f>
        <v>0.43181818181818182</v>
      </c>
      <c r="F18" s="9">
        <f>COUNTIFS(PERCENTUAIS!$AO$3:$AO$90,$B18,PERCENTUAIS!$A$3:$A$90,$F$4)</f>
        <v>0</v>
      </c>
      <c r="G18" s="9">
        <f>COUNTIFS(PERCENTUAIS!$AO$3:$AO$90,$B18,PERCENTUAIS!$A$3:$A$90,$G$4)</f>
        <v>0</v>
      </c>
      <c r="H18" s="9">
        <f>COUNTIFS(PERCENTUAIS!$AO$3:$AO$90,$B18,PERCENTUAIS!$A$3:$A$90,$H$4)</f>
        <v>18</v>
      </c>
      <c r="I18" s="9">
        <f>COUNTIFS(PERCENTUAIS!$AO$3:$AO$90,$B18,PERCENTUAIS!$A$3:$A$90,$I$4)</f>
        <v>20</v>
      </c>
      <c r="J18" s="11"/>
    </row>
    <row r="19" spans="1:10" x14ac:dyDescent="0.2">
      <c r="A19" s="31"/>
      <c r="B19" s="6"/>
      <c r="C19" s="37">
        <f t="shared" ref="C19:I19" si="5">SUM(C17:C18)</f>
        <v>0.68181818181818188</v>
      </c>
      <c r="D19" s="37">
        <f t="shared" si="5"/>
        <v>0.31818181818181818</v>
      </c>
      <c r="E19" s="36">
        <f t="shared" si="5"/>
        <v>1</v>
      </c>
      <c r="F19" s="12">
        <f t="shared" si="5"/>
        <v>0</v>
      </c>
      <c r="G19" s="12">
        <f t="shared" si="5"/>
        <v>1</v>
      </c>
      <c r="H19" s="9">
        <f t="shared" si="5"/>
        <v>59</v>
      </c>
      <c r="I19" s="13">
        <f t="shared" si="5"/>
        <v>28</v>
      </c>
      <c r="J19" s="14">
        <f>SUM(F19:I19)</f>
        <v>88</v>
      </c>
    </row>
    <row r="20" spans="1:10" ht="38.25" x14ac:dyDescent="0.2">
      <c r="A20" s="30" t="s">
        <v>132</v>
      </c>
      <c r="B20" s="7" t="s">
        <v>133</v>
      </c>
      <c r="C20" s="38" t="s">
        <v>119</v>
      </c>
      <c r="D20" s="38" t="s">
        <v>120</v>
      </c>
      <c r="E20" s="38" t="s">
        <v>121</v>
      </c>
      <c r="F20" s="8" t="s">
        <v>72</v>
      </c>
      <c r="G20" s="8" t="s">
        <v>71</v>
      </c>
      <c r="H20" s="8" t="s">
        <v>48</v>
      </c>
      <c r="I20" s="8" t="s">
        <v>59</v>
      </c>
      <c r="J20" s="6" t="s">
        <v>122</v>
      </c>
    </row>
    <row r="21" spans="1:10" x14ac:dyDescent="0.2">
      <c r="A21" s="22"/>
      <c r="B21" s="8" t="s">
        <v>54</v>
      </c>
      <c r="C21" s="36">
        <f>(F21+G21+H21)/$J$7</f>
        <v>4.5454545454545456E-2</v>
      </c>
      <c r="D21" s="36">
        <f>$I21/$J$7</f>
        <v>0.15909090909090909</v>
      </c>
      <c r="E21" s="36">
        <f>C21+D21</f>
        <v>0.20454545454545453</v>
      </c>
      <c r="F21" s="9">
        <f>COUNTIFS(PERCENTUAIS!$AP$3:$AP$90,$B21,PERCENTUAIS!$A$3:$A$90,$F$4)</f>
        <v>0</v>
      </c>
      <c r="G21" s="9">
        <f>COUNTIFS(PERCENTUAIS!$AP$3:$AP$90,$B21,PERCENTUAIS!$A$3:$A$90,$G$4)</f>
        <v>0</v>
      </c>
      <c r="H21" s="9">
        <f>COUNTIFS(PERCENTUAIS!$AP$3:$AP$90,$B21,PERCENTUAIS!$A$3:$A$90,$H$4)</f>
        <v>4</v>
      </c>
      <c r="I21" s="9">
        <f>COUNTIFS(PERCENTUAIS!$AP$3:$AP$90,$B21,PERCENTUAIS!$A$3:$A$90,$I$4)</f>
        <v>14</v>
      </c>
      <c r="J21" s="10"/>
    </row>
    <row r="22" spans="1:10" x14ac:dyDescent="0.2">
      <c r="A22" s="22"/>
      <c r="B22" s="8" t="s">
        <v>53</v>
      </c>
      <c r="C22" s="36">
        <f>(F22+G22+H22)/$J$7</f>
        <v>0.63636363636363635</v>
      </c>
      <c r="D22" s="36">
        <f>$I22/$J$7</f>
        <v>0.15909090909090909</v>
      </c>
      <c r="E22" s="36">
        <f>C22+D22</f>
        <v>0.79545454545454541</v>
      </c>
      <c r="F22" s="9">
        <f>COUNTIFS(PERCENTUAIS!$AP$3:$AP$90,$B22,PERCENTUAIS!$A$3:$A$90,$F$4)</f>
        <v>0</v>
      </c>
      <c r="G22" s="9">
        <f>COUNTIFS(PERCENTUAIS!$AP$3:$AP$90,$B22,PERCENTUAIS!$A$3:$A$90,$G$4)</f>
        <v>1</v>
      </c>
      <c r="H22" s="9">
        <f>COUNTIFS(PERCENTUAIS!$AP$3:$AP$90,$B22,PERCENTUAIS!$A$3:$A$90,$H$4)</f>
        <v>55</v>
      </c>
      <c r="I22" s="9">
        <f>COUNTIFS(PERCENTUAIS!$AP$3:$AP$90,$B22,PERCENTUAIS!$A$3:$A$90,$I$4)</f>
        <v>14</v>
      </c>
      <c r="J22" s="11"/>
    </row>
    <row r="23" spans="1:10" x14ac:dyDescent="0.2">
      <c r="A23" s="31"/>
      <c r="B23" s="6"/>
      <c r="C23" s="37">
        <f t="shared" ref="C23:I23" si="6">SUM(C21:C22)</f>
        <v>0.68181818181818177</v>
      </c>
      <c r="D23" s="37">
        <f t="shared" si="6"/>
        <v>0.31818181818181818</v>
      </c>
      <c r="E23" s="36">
        <f t="shared" si="6"/>
        <v>1</v>
      </c>
      <c r="F23" s="12">
        <f t="shared" si="6"/>
        <v>0</v>
      </c>
      <c r="G23" s="12">
        <f t="shared" si="6"/>
        <v>1</v>
      </c>
      <c r="H23" s="9">
        <f t="shared" si="6"/>
        <v>59</v>
      </c>
      <c r="I23" s="13">
        <f t="shared" si="6"/>
        <v>28</v>
      </c>
      <c r="J23" s="14">
        <f>SUM(F23:I23)</f>
        <v>88</v>
      </c>
    </row>
    <row r="24" spans="1:10" ht="63.75" x14ac:dyDescent="0.2">
      <c r="A24" s="30" t="s">
        <v>134</v>
      </c>
      <c r="B24" s="7" t="s">
        <v>135</v>
      </c>
      <c r="C24" s="38" t="s">
        <v>119</v>
      </c>
      <c r="D24" s="38" t="s">
        <v>120</v>
      </c>
      <c r="E24" s="38" t="s">
        <v>121</v>
      </c>
      <c r="F24" s="8" t="s">
        <v>72</v>
      </c>
      <c r="G24" s="8" t="s">
        <v>71</v>
      </c>
      <c r="H24" s="8" t="s">
        <v>48</v>
      </c>
      <c r="I24" s="8" t="s">
        <v>59</v>
      </c>
      <c r="J24" s="6" t="s">
        <v>122</v>
      </c>
    </row>
    <row r="25" spans="1:10" x14ac:dyDescent="0.2">
      <c r="A25" s="22"/>
      <c r="B25" s="8" t="s">
        <v>54</v>
      </c>
      <c r="C25" s="36">
        <f>(F25+G25+H25)/$J$7</f>
        <v>0.32954545454545453</v>
      </c>
      <c r="D25" s="36">
        <f>$I25/$J$7</f>
        <v>3.4090909090909088E-2</v>
      </c>
      <c r="E25" s="36">
        <f>C25+D25</f>
        <v>0.36363636363636365</v>
      </c>
      <c r="F25" s="9">
        <f>COUNTIFS(PERCENTUAIS!$AQ$3:$AQ$90,$B25,PERCENTUAIS!$A$3:$A$90,$F$4)</f>
        <v>0</v>
      </c>
      <c r="G25" s="9">
        <f>COUNTIFS(PERCENTUAIS!$AQ$3:$AQ$90,$B25,PERCENTUAIS!$A$3:$A$90,$G$4)</f>
        <v>1</v>
      </c>
      <c r="H25" s="9">
        <f>COUNTIFS(PERCENTUAIS!$AQ$3:$AQ$90,$B25,PERCENTUAIS!$A$3:$A$90,$H$4)</f>
        <v>28</v>
      </c>
      <c r="I25" s="9">
        <f>COUNTIFS(PERCENTUAIS!$AQ$3:$AQ$90,$B25,PERCENTUAIS!$A$3:$A$90,$I$4)</f>
        <v>3</v>
      </c>
      <c r="J25" s="10"/>
    </row>
    <row r="26" spans="1:10" x14ac:dyDescent="0.2">
      <c r="A26" s="22"/>
      <c r="B26" s="8" t="s">
        <v>53</v>
      </c>
      <c r="C26" s="36">
        <f>(F26+G26+H26)/$J$7</f>
        <v>0.35227272727272729</v>
      </c>
      <c r="D26" s="36">
        <f>$I26/$J$7</f>
        <v>0.28409090909090912</v>
      </c>
      <c r="E26" s="36">
        <f>C26+D26</f>
        <v>0.63636363636363646</v>
      </c>
      <c r="F26" s="9">
        <f>COUNTIFS(PERCENTUAIS!$AQ$3:$AQ$90,$B26,PERCENTUAIS!$A$3:$A$90,$F$4)</f>
        <v>0</v>
      </c>
      <c r="G26" s="9">
        <f>COUNTIFS(PERCENTUAIS!$AQ$3:$AQ$90,$B26,PERCENTUAIS!$A$3:$A$90,$G$4)</f>
        <v>0</v>
      </c>
      <c r="H26" s="9">
        <f>COUNTIFS(PERCENTUAIS!$AQ$3:$AQ$90,$B26,PERCENTUAIS!$A$3:$A$90,$H$4)</f>
        <v>31</v>
      </c>
      <c r="I26" s="9">
        <f>COUNTIFS(PERCENTUAIS!$AQ$3:$AQ$90,$B26,PERCENTUAIS!$A$3:$A$90,$I$4)</f>
        <v>25</v>
      </c>
      <c r="J26" s="11"/>
    </row>
    <row r="27" spans="1:10" x14ac:dyDescent="0.2">
      <c r="A27" s="31"/>
      <c r="B27" s="6"/>
      <c r="C27" s="37">
        <f t="shared" ref="C27:I27" si="7">SUM(C25:C26)</f>
        <v>0.68181818181818188</v>
      </c>
      <c r="D27" s="37">
        <f t="shared" si="7"/>
        <v>0.31818181818181823</v>
      </c>
      <c r="E27" s="36">
        <f t="shared" si="7"/>
        <v>1</v>
      </c>
      <c r="F27" s="12">
        <f t="shared" si="7"/>
        <v>0</v>
      </c>
      <c r="G27" s="12">
        <f t="shared" si="7"/>
        <v>1</v>
      </c>
      <c r="H27" s="9">
        <f t="shared" si="7"/>
        <v>59</v>
      </c>
      <c r="I27" s="13">
        <f t="shared" si="7"/>
        <v>28</v>
      </c>
      <c r="J27" s="14">
        <f>SUM(F27:I27)</f>
        <v>88</v>
      </c>
    </row>
    <row r="29" spans="1:10" x14ac:dyDescent="0.2">
      <c r="A29" s="33"/>
      <c r="B29" s="33" t="s">
        <v>119</v>
      </c>
      <c r="C29" s="33" t="s">
        <v>120</v>
      </c>
      <c r="D29" s="33" t="s">
        <v>121</v>
      </c>
    </row>
    <row r="30" spans="1:10" x14ac:dyDescent="0.2">
      <c r="A30" s="34" t="s">
        <v>124</v>
      </c>
      <c r="B30" s="34"/>
      <c r="C30" s="34"/>
      <c r="D30" s="34"/>
    </row>
    <row r="31" spans="1:10" x14ac:dyDescent="0.2">
      <c r="A31" s="34" t="s">
        <v>54</v>
      </c>
      <c r="B31" s="39">
        <v>8.381839348079162E-2</v>
      </c>
      <c r="C31" s="39">
        <v>0.26309662398137368</v>
      </c>
      <c r="D31" s="39">
        <v>0.3469150174621653</v>
      </c>
      <c r="E31" s="32"/>
    </row>
    <row r="32" spans="1:10" x14ac:dyDescent="0.2">
      <c r="A32" s="34" t="s">
        <v>53</v>
      </c>
      <c r="B32" s="39">
        <v>0.35739231664726429</v>
      </c>
      <c r="C32" s="39">
        <v>0.29569266589057042</v>
      </c>
      <c r="D32" s="39">
        <v>0.65308498253783465</v>
      </c>
      <c r="E32" s="32"/>
    </row>
    <row r="33" spans="1:4" x14ac:dyDescent="0.2">
      <c r="A33" s="34" t="s">
        <v>127</v>
      </c>
      <c r="B33" s="40"/>
      <c r="C33" s="40"/>
      <c r="D33" s="40"/>
    </row>
    <row r="34" spans="1:4" x14ac:dyDescent="0.2">
      <c r="A34" s="34" t="s">
        <v>54</v>
      </c>
      <c r="B34" s="39">
        <v>0.179860302677532</v>
      </c>
      <c r="C34" s="39">
        <v>0.15424912689173456</v>
      </c>
      <c r="D34" s="39">
        <v>0.33410942956926659</v>
      </c>
    </row>
    <row r="35" spans="1:4" x14ac:dyDescent="0.2">
      <c r="A35" s="34" t="s">
        <v>53</v>
      </c>
      <c r="B35" s="39">
        <v>0.26135040745052385</v>
      </c>
      <c r="C35" s="39">
        <v>0.40454016298020956</v>
      </c>
      <c r="D35" s="39">
        <v>0.66589057043073341</v>
      </c>
    </row>
    <row r="36" spans="1:4" x14ac:dyDescent="0.2">
      <c r="A36" s="34" t="s">
        <v>129</v>
      </c>
      <c r="B36" s="40"/>
      <c r="C36" s="40"/>
      <c r="D36" s="40"/>
    </row>
    <row r="37" spans="1:4" x14ac:dyDescent="0.2">
      <c r="A37" s="34" t="s">
        <v>54</v>
      </c>
      <c r="B37" s="39">
        <v>5.471478463329453E-2</v>
      </c>
      <c r="C37" s="39">
        <v>0.22467986030267753</v>
      </c>
      <c r="D37" s="39">
        <v>0.27939464493597205</v>
      </c>
    </row>
    <row r="38" spans="1:4" x14ac:dyDescent="0.2">
      <c r="A38" s="34" t="s">
        <v>53</v>
      </c>
      <c r="B38" s="39">
        <v>0.38649592549476136</v>
      </c>
      <c r="C38" s="39">
        <v>0.33410942956926659</v>
      </c>
      <c r="D38" s="39">
        <v>0.7206053550640279</v>
      </c>
    </row>
    <row r="39" spans="1:4" x14ac:dyDescent="0.2">
      <c r="A39" s="34" t="s">
        <v>131</v>
      </c>
      <c r="B39" s="40"/>
      <c r="C39" s="40"/>
      <c r="D39" s="40"/>
    </row>
    <row r="40" spans="1:4" x14ac:dyDescent="0.2">
      <c r="A40" s="34" t="s">
        <v>54</v>
      </c>
      <c r="B40" s="39">
        <v>0.27648428405122233</v>
      </c>
      <c r="C40" s="39">
        <v>9.5459837019790453E-2</v>
      </c>
      <c r="D40" s="39">
        <v>0.37194412107101277</v>
      </c>
    </row>
    <row r="41" spans="1:4" x14ac:dyDescent="0.2">
      <c r="A41" s="34" t="s">
        <v>53</v>
      </c>
      <c r="B41" s="39">
        <v>0.16472642607683352</v>
      </c>
      <c r="C41" s="39">
        <v>0.46332945285215366</v>
      </c>
      <c r="D41" s="39">
        <v>0.62805587892898718</v>
      </c>
    </row>
    <row r="42" spans="1:4" x14ac:dyDescent="0.2">
      <c r="A42" s="34" t="s">
        <v>133</v>
      </c>
      <c r="B42" s="40"/>
      <c r="C42" s="40"/>
      <c r="D42" s="40"/>
    </row>
    <row r="43" spans="1:4" x14ac:dyDescent="0.2">
      <c r="A43" s="34" t="s">
        <v>54</v>
      </c>
      <c r="B43" s="39">
        <v>4.6565774155995346E-2</v>
      </c>
      <c r="C43" s="39">
        <v>0.20081490104772992</v>
      </c>
      <c r="D43" s="39">
        <v>0.24738067520372525</v>
      </c>
    </row>
    <row r="44" spans="1:4" x14ac:dyDescent="0.2">
      <c r="A44" s="34" t="s">
        <v>53</v>
      </c>
      <c r="B44" s="39">
        <v>0.39464493597206052</v>
      </c>
      <c r="C44" s="39">
        <v>0.35797438882421423</v>
      </c>
      <c r="D44" s="39">
        <v>0.75261932479627469</v>
      </c>
    </row>
    <row r="45" spans="1:4" x14ac:dyDescent="0.2">
      <c r="A45" s="34" t="s">
        <v>135</v>
      </c>
      <c r="B45" s="40"/>
      <c r="C45" s="40"/>
      <c r="D45" s="40"/>
    </row>
    <row r="46" spans="1:4" x14ac:dyDescent="0.2">
      <c r="A46" s="34" t="s">
        <v>54</v>
      </c>
      <c r="B46" s="39">
        <v>0.19266589057043074</v>
      </c>
      <c r="C46" s="39">
        <v>3.3178114086146682E-2</v>
      </c>
      <c r="D46" s="39">
        <v>0.22584400465657742</v>
      </c>
    </row>
    <row r="47" spans="1:4" x14ac:dyDescent="0.2">
      <c r="A47" s="34" t="s">
        <v>53</v>
      </c>
      <c r="B47" s="39">
        <v>0.24854481955762514</v>
      </c>
      <c r="C47" s="39">
        <v>0.52561117578579741</v>
      </c>
      <c r="D47" s="39">
        <v>0.7741559953434225</v>
      </c>
    </row>
  </sheetData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E2E87-039A-4703-B0A7-E6E9FCC94A46}">
  <dimension ref="A1:I17"/>
  <sheetViews>
    <sheetView zoomScale="50" zoomScaleNormal="50" workbookViewId="0">
      <selection activeCell="AG40" sqref="AG4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TEXT(PERCENTUAIS!AR1,"0")</f>
        <v>QUESTÃO41</v>
      </c>
    </row>
    <row r="2" spans="1:9" x14ac:dyDescent="0.2">
      <c r="A2" s="41" t="str">
        <f>HLOOKUP(A1,PERCENTUAIS!$D$1:$KT$2,2,FALSE)</f>
        <v>Impressões sobre o trabalho remoto: [Minha produtividade melhorou durante o trabalho remoto, se comparado ao trabalho presencial]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57</v>
      </c>
      <c r="B9" s="35">
        <f>($G9+$F9+$E9)/$I$14</f>
        <v>0</v>
      </c>
      <c r="C9" s="35">
        <f>$H9/$I$14</f>
        <v>7.6923076923076927E-2</v>
      </c>
      <c r="D9" s="35">
        <f>B9+C9</f>
        <v>7.6923076923076927E-2</v>
      </c>
      <c r="E9" s="18">
        <f>COUNTIFS(PERCENTUAIS!$AR$3:$AR$90,$A9,PERCENTUAIS!$A$3:$A$90,$E$8)</f>
        <v>0</v>
      </c>
      <c r="F9" s="18">
        <f>COUNTIFS(PERCENTUAIS!$AR$3:$AR$90,$A9,PERCENTUAIS!$A$3:$A$90,$F$8)</f>
        <v>0</v>
      </c>
      <c r="G9" s="18">
        <f>COUNTIFS(PERCENTUAIS!$AR$3:$AR$90,$A9,PERCENTUAIS!$A$3:$A$90,$G$8)</f>
        <v>0</v>
      </c>
      <c r="H9" s="18">
        <f>COUNTIFS(PERCENTUAIS!$AR$3:$AR$90,$A9,PERCENTUAIS!$A$3:$A$90,$H$8)</f>
        <v>6</v>
      </c>
      <c r="I9" s="19"/>
    </row>
    <row r="10" spans="1:9" x14ac:dyDescent="0.2">
      <c r="A10" s="4" t="s">
        <v>61</v>
      </c>
      <c r="B10" s="35">
        <f>($G10+$F10+$E10)/$I$14</f>
        <v>0.15384615384615385</v>
      </c>
      <c r="C10" s="35">
        <f>$H10/$I$14</f>
        <v>0.17948717948717949</v>
      </c>
      <c r="D10" s="35">
        <f t="shared" ref="D10:D13" si="0">B10+C10</f>
        <v>0.33333333333333337</v>
      </c>
      <c r="E10" s="18">
        <f>COUNTIFS(PERCENTUAIS!$AR$3:$AR$90,$A10,PERCENTUAIS!$A$3:$A$90,$E$8)</f>
        <v>0</v>
      </c>
      <c r="F10" s="18">
        <f>COUNTIFS(PERCENTUAIS!$AR$3:$AR$90,$A10,PERCENTUAIS!$A$3:$A$90,$F$8)</f>
        <v>1</v>
      </c>
      <c r="G10" s="18">
        <f>COUNTIFS(PERCENTUAIS!$AR$3:$AR$90,$A10,PERCENTUAIS!$A$3:$A$90,$G$8)</f>
        <v>11</v>
      </c>
      <c r="H10" s="18">
        <f>COUNTIFS(PERCENTUAIS!$AR$3:$AR$90,$A10,PERCENTUAIS!$A$3:$A$90,$H$8)</f>
        <v>14</v>
      </c>
      <c r="I10" s="20"/>
    </row>
    <row r="11" spans="1:9" x14ac:dyDescent="0.2">
      <c r="A11" s="4" t="s">
        <v>56</v>
      </c>
      <c r="B11" s="35">
        <f>($G11+$F11+$E11)/$I$14</f>
        <v>0.28205128205128205</v>
      </c>
      <c r="C11" s="35">
        <f>$H11/$I$14</f>
        <v>7.6923076923076927E-2</v>
      </c>
      <c r="D11" s="35">
        <f t="shared" si="0"/>
        <v>0.35897435897435898</v>
      </c>
      <c r="E11" s="18">
        <f>COUNTIFS(PERCENTUAIS!$AR$3:$AR$90,$A11,PERCENTUAIS!$A$3:$A$90,$E$8)</f>
        <v>0</v>
      </c>
      <c r="F11" s="18">
        <f>COUNTIFS(PERCENTUAIS!$AR$3:$AR$90,$A11,PERCENTUAIS!$A$3:$A$90,$F$8)</f>
        <v>0</v>
      </c>
      <c r="G11" s="18">
        <f>COUNTIFS(PERCENTUAIS!$AR$3:$AR$90,$A11,PERCENTUAIS!$A$3:$A$90,$G$8)</f>
        <v>22</v>
      </c>
      <c r="H11" s="18">
        <f>COUNTIFS(PERCENTUAIS!$AR$3:$AR$90,$A11,PERCENTUAIS!$A$3:$A$90,$H$8)</f>
        <v>6</v>
      </c>
      <c r="I11" s="21"/>
    </row>
    <row r="12" spans="1:9" x14ac:dyDescent="0.2">
      <c r="A12" s="4" t="s">
        <v>65</v>
      </c>
      <c r="B12" s="35">
        <f>($G12+$F12+$E12)/$I$14</f>
        <v>0.16666666666666666</v>
      </c>
      <c r="C12" s="35">
        <f>$H12/$I$14</f>
        <v>0</v>
      </c>
      <c r="D12" s="35">
        <f t="shared" si="0"/>
        <v>0.16666666666666666</v>
      </c>
      <c r="E12" s="18">
        <f>COUNTIFS(PERCENTUAIS!$AR$3:$AR$90,$A12,PERCENTUAIS!$A$3:$A$90,$E$8)</f>
        <v>0</v>
      </c>
      <c r="F12" s="18">
        <f>COUNTIFS(PERCENTUAIS!$AR$3:$AR$90,$A12,PERCENTUAIS!$A$3:$A$90,$F$8)</f>
        <v>0</v>
      </c>
      <c r="G12" s="18">
        <f>COUNTIFS(PERCENTUAIS!$AR$3:$AR$90,$A12,PERCENTUAIS!$A$3:$A$90,$G$8)</f>
        <v>13</v>
      </c>
      <c r="H12" s="18">
        <f>COUNTIFS(PERCENTUAIS!$AR$3:$AR$90,$A12,PERCENTUAIS!$A$3:$A$90,$H$8)</f>
        <v>0</v>
      </c>
      <c r="I12" s="22"/>
    </row>
    <row r="13" spans="1:9" x14ac:dyDescent="0.2">
      <c r="A13" s="4" t="s">
        <v>62</v>
      </c>
      <c r="B13" s="35">
        <f>($G13+$F13+$E13)/$I$14</f>
        <v>5.128205128205128E-2</v>
      </c>
      <c r="C13" s="35">
        <f>$H13/$I$14</f>
        <v>1.282051282051282E-2</v>
      </c>
      <c r="D13" s="35">
        <f t="shared" si="0"/>
        <v>6.4102564102564097E-2</v>
      </c>
      <c r="E13" s="18">
        <f>COUNTIFS(PERCENTUAIS!$AR$3:$AR$90,$A13,PERCENTUAIS!$A$3:$A$90,$E$8)</f>
        <v>0</v>
      </c>
      <c r="F13" s="18">
        <f>COUNTIFS(PERCENTUAIS!$AR$3:$AR$90,$A13,PERCENTUAIS!$A$3:$A$90,$F$8)</f>
        <v>0</v>
      </c>
      <c r="G13" s="18">
        <f>COUNTIFS(PERCENTUAIS!$AR$3:$AR$90,$A13,PERCENTUAIS!$A$3:$A$90,$G$8)</f>
        <v>4</v>
      </c>
      <c r="H13" s="18">
        <f>COUNTIFS(PERCENTUAIS!$AR$3:$AR$90,$A13,PERCENTUAIS!$A$3:$A$90,$H$8)</f>
        <v>1</v>
      </c>
      <c r="I13" s="22"/>
    </row>
    <row r="14" spans="1:9" x14ac:dyDescent="0.2">
      <c r="E14" s="23">
        <f>SUM(E9:E13)</f>
        <v>0</v>
      </c>
      <c r="F14" s="23">
        <f t="shared" ref="F14:H14" si="1">SUM(F9:F13)</f>
        <v>1</v>
      </c>
      <c r="G14" s="23">
        <f t="shared" si="1"/>
        <v>50</v>
      </c>
      <c r="H14" s="23">
        <f t="shared" si="1"/>
        <v>27</v>
      </c>
      <c r="I14" s="24">
        <f>SUM(E14:H14)</f>
        <v>78</v>
      </c>
    </row>
    <row r="15" spans="1:9" x14ac:dyDescent="0.2">
      <c r="A15" s="1"/>
    </row>
    <row r="16" spans="1:9" x14ac:dyDescent="0.2">
      <c r="A16" s="1"/>
    </row>
    <row r="17" spans="1:1" x14ac:dyDescent="0.2">
      <c r="A17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AC046-D21D-4106-8EB2-36197127A578}">
  <dimension ref="A1:I17"/>
  <sheetViews>
    <sheetView zoomScale="50" zoomScaleNormal="50" workbookViewId="0">
      <selection activeCell="AH34" sqref="AH34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TEXT(PERCENTUAIS!AS1,"0")</f>
        <v>QUESTÃO42</v>
      </c>
    </row>
    <row r="2" spans="1:9" x14ac:dyDescent="0.2">
      <c r="A2" s="41" t="str">
        <f>HLOOKUP(A1,PERCENTUAIS!$D$1:$KT$2,2,FALSE)</f>
        <v>Impressões sobre o trabalho remoto: [Sinto-me mais sobrecarregado/a no trabalho remoto, se comparado ao trabalho presencial]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57</v>
      </c>
      <c r="B9" s="35">
        <f>($G9+$F9+$E9)/$I$14</f>
        <v>0.29487179487179488</v>
      </c>
      <c r="C9" s="35">
        <f>$H9/$I$14</f>
        <v>5.128205128205128E-2</v>
      </c>
      <c r="D9" s="35">
        <f>B9+C9</f>
        <v>0.34615384615384615</v>
      </c>
      <c r="E9" s="18">
        <f>COUNTIFS(PERCENTUAIS!$AS$3:$AS$90,$A9,PERCENTUAIS!$A$3:$A$90,$E$8)</f>
        <v>0</v>
      </c>
      <c r="F9" s="18">
        <f>COUNTIFS(PERCENTUAIS!$AS$3:$AS$90,$A9,PERCENTUAIS!$A$3:$A$90,$F$8)</f>
        <v>1</v>
      </c>
      <c r="G9" s="18">
        <f>COUNTIFS(PERCENTUAIS!$AS$3:$AS$90,$A9,PERCENTUAIS!$A$3:$A$90,$G$8)</f>
        <v>22</v>
      </c>
      <c r="H9" s="18">
        <f>COUNTIFS(PERCENTUAIS!$AS$3:$AS$90,$A9,PERCENTUAIS!$A$3:$A$90,$H$8)</f>
        <v>4</v>
      </c>
      <c r="I9" s="19"/>
    </row>
    <row r="10" spans="1:9" x14ac:dyDescent="0.2">
      <c r="A10" s="4" t="s">
        <v>61</v>
      </c>
      <c r="B10" s="35">
        <f>($G10+$F10+$E10)/$I$14</f>
        <v>0.25641025641025639</v>
      </c>
      <c r="C10" s="35">
        <f>$H10/$I$14</f>
        <v>7.6923076923076927E-2</v>
      </c>
      <c r="D10" s="35">
        <f t="shared" ref="D10:D13" si="0">B10+C10</f>
        <v>0.33333333333333331</v>
      </c>
      <c r="E10" s="18">
        <f>COUNTIFS(PERCENTUAIS!$AS$3:$AS$90,$A10,PERCENTUAIS!$A$3:$A$90,$E$8)</f>
        <v>0</v>
      </c>
      <c r="F10" s="18">
        <f>COUNTIFS(PERCENTUAIS!$AS$3:$AS$90,$A10,PERCENTUAIS!$A$3:$A$90,$F$8)</f>
        <v>0</v>
      </c>
      <c r="G10" s="18">
        <f>COUNTIFS(PERCENTUAIS!$AS$3:$AS$90,$A10,PERCENTUAIS!$A$3:$A$90,$G$8)</f>
        <v>20</v>
      </c>
      <c r="H10" s="18">
        <f>COUNTIFS(PERCENTUAIS!$AS$3:$AS$90,$A10,PERCENTUAIS!$A$3:$A$90,$H$8)</f>
        <v>6</v>
      </c>
      <c r="I10" s="20"/>
    </row>
    <row r="11" spans="1:9" x14ac:dyDescent="0.2">
      <c r="A11" s="4" t="s">
        <v>56</v>
      </c>
      <c r="B11" s="35">
        <f>($G11+$F11+$E11)/$I$14</f>
        <v>7.6923076923076927E-2</v>
      </c>
      <c r="C11" s="35">
        <f>$H11/$I$14</f>
        <v>7.6923076923076927E-2</v>
      </c>
      <c r="D11" s="35">
        <f t="shared" si="0"/>
        <v>0.15384615384615385</v>
      </c>
      <c r="E11" s="18">
        <f>COUNTIFS(PERCENTUAIS!$AS$3:$AS$90,$A11,PERCENTUAIS!$A$3:$A$90,$E$8)</f>
        <v>0</v>
      </c>
      <c r="F11" s="18">
        <f>COUNTIFS(PERCENTUAIS!$AS$3:$AS$90,$A11,PERCENTUAIS!$A$3:$A$90,$F$8)</f>
        <v>0</v>
      </c>
      <c r="G11" s="18">
        <f>COUNTIFS(PERCENTUAIS!$AS$3:$AS$90,$A11,PERCENTUAIS!$A$3:$A$90,$G$8)</f>
        <v>6</v>
      </c>
      <c r="H11" s="18">
        <f>COUNTIFS(PERCENTUAIS!$AS$3:$AS$90,$A11,PERCENTUAIS!$A$3:$A$90,$H$8)</f>
        <v>6</v>
      </c>
      <c r="I11" s="21"/>
    </row>
    <row r="12" spans="1:9" x14ac:dyDescent="0.2">
      <c r="A12" s="4" t="s">
        <v>65</v>
      </c>
      <c r="B12" s="35">
        <f>($G12+$F12+$E12)/$I$14</f>
        <v>1.282051282051282E-2</v>
      </c>
      <c r="C12" s="35">
        <f>$H12/$I$14</f>
        <v>7.6923076923076927E-2</v>
      </c>
      <c r="D12" s="35">
        <f t="shared" si="0"/>
        <v>8.9743589743589744E-2</v>
      </c>
      <c r="E12" s="18">
        <f>COUNTIFS(PERCENTUAIS!$AS$3:$AS$90,$A12,PERCENTUAIS!$A$3:$A$90,$E$8)</f>
        <v>0</v>
      </c>
      <c r="F12" s="18">
        <f>COUNTIFS(PERCENTUAIS!$AS$3:$AS$90,$A12,PERCENTUAIS!$A$3:$A$90,$F$8)</f>
        <v>0</v>
      </c>
      <c r="G12" s="18">
        <f>COUNTIFS(PERCENTUAIS!$AS$3:$AS$90,$A12,PERCENTUAIS!$A$3:$A$90,$G$8)</f>
        <v>1</v>
      </c>
      <c r="H12" s="18">
        <f>COUNTIFS(PERCENTUAIS!$AS$3:$AS$90,$A12,PERCENTUAIS!$A$3:$A$90,$H$8)</f>
        <v>6</v>
      </c>
      <c r="I12" s="22"/>
    </row>
    <row r="13" spans="1:9" x14ac:dyDescent="0.2">
      <c r="A13" s="4" t="s">
        <v>62</v>
      </c>
      <c r="B13" s="35">
        <f>($G13+$F13+$E13)/$I$14</f>
        <v>1.282051282051282E-2</v>
      </c>
      <c r="C13" s="35">
        <f>$H13/$I$14</f>
        <v>6.4102564102564097E-2</v>
      </c>
      <c r="D13" s="35">
        <f t="shared" si="0"/>
        <v>7.6923076923076913E-2</v>
      </c>
      <c r="E13" s="18">
        <f>COUNTIFS(PERCENTUAIS!$AS$3:$AS$90,$A13,PERCENTUAIS!$A$3:$A$90,$E$8)</f>
        <v>0</v>
      </c>
      <c r="F13" s="18">
        <f>COUNTIFS(PERCENTUAIS!$AS$3:$AS$90,$A13,PERCENTUAIS!$A$3:$A$90,$F$8)</f>
        <v>0</v>
      </c>
      <c r="G13" s="18">
        <f>COUNTIFS(PERCENTUAIS!$AS$3:$AS$90,$A13,PERCENTUAIS!$A$3:$A$90,$G$8)</f>
        <v>1</v>
      </c>
      <c r="H13" s="18">
        <f>COUNTIFS(PERCENTUAIS!$AS$3:$AS$90,$A13,PERCENTUAIS!$A$3:$A$90,$H$8)</f>
        <v>5</v>
      </c>
      <c r="I13" s="22"/>
    </row>
    <row r="14" spans="1:9" x14ac:dyDescent="0.2">
      <c r="E14" s="23">
        <f>SUM(E9:E13)</f>
        <v>0</v>
      </c>
      <c r="F14" s="23">
        <f t="shared" ref="F14:H14" si="1">SUM(F9:F13)</f>
        <v>1</v>
      </c>
      <c r="G14" s="23">
        <f t="shared" si="1"/>
        <v>50</v>
      </c>
      <c r="H14" s="23">
        <f t="shared" si="1"/>
        <v>27</v>
      </c>
      <c r="I14" s="24">
        <f>SUM(E14:H14)</f>
        <v>78</v>
      </c>
    </row>
    <row r="15" spans="1:9" x14ac:dyDescent="0.2">
      <c r="A15" s="1"/>
    </row>
    <row r="16" spans="1:9" x14ac:dyDescent="0.2">
      <c r="A16" s="1"/>
    </row>
    <row r="17" spans="1:1" x14ac:dyDescent="0.2">
      <c r="A17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FC637-4BF4-46A4-926A-3576B18E6217}">
  <dimension ref="A1:I17"/>
  <sheetViews>
    <sheetView zoomScale="60" zoomScaleNormal="60" workbookViewId="0">
      <selection activeCell="G36" sqref="G36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TEXT(PERCENTUAIS!AT1,"0")</f>
        <v>QUESTÃO43</v>
      </c>
    </row>
    <row r="2" spans="1:9" x14ac:dyDescent="0.2">
      <c r="A2" s="41" t="str">
        <f>HLOOKUP(A1,PERCENTUAIS!$D$1:$KT$2,2,FALSE)</f>
        <v>Impressões sobre o trabalho remoto: [Estou satisfeito/a com meu desempenho durante o trabalho remoto]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57</v>
      </c>
      <c r="B9" s="35">
        <f>($G9+$F9+$E9)/$I$14</f>
        <v>7.6923076923076927E-2</v>
      </c>
      <c r="C9" s="35">
        <f>$H9/$I$14</f>
        <v>0.17948717948717949</v>
      </c>
      <c r="D9" s="35">
        <f>B9+C9</f>
        <v>0.25641025641025639</v>
      </c>
      <c r="E9" s="18">
        <f>COUNTIFS(PERCENTUAIS!$AT$3:$AT$90,$A9,PERCENTUAIS!$A$3:$A$90,$E$8)</f>
        <v>0</v>
      </c>
      <c r="F9" s="18">
        <f>COUNTIFS(PERCENTUAIS!$AT$3:$AT$90,$A9,PERCENTUAIS!$A$3:$A$90,$F$8)</f>
        <v>1</v>
      </c>
      <c r="G9" s="18">
        <f>COUNTIFS(PERCENTUAIS!$AT$3:$AT$90,$A9,PERCENTUAIS!$A$3:$A$90,$G$8)</f>
        <v>5</v>
      </c>
      <c r="H9" s="18">
        <f>COUNTIFS(PERCENTUAIS!$AT$3:$AT$90,$A9,PERCENTUAIS!$A$3:$A$90,$H$8)</f>
        <v>14</v>
      </c>
      <c r="I9" s="19"/>
    </row>
    <row r="10" spans="1:9" x14ac:dyDescent="0.2">
      <c r="A10" s="4" t="s">
        <v>61</v>
      </c>
      <c r="B10" s="35">
        <f>($G10+$F10+$E10)/$I$14</f>
        <v>0.32051282051282054</v>
      </c>
      <c r="C10" s="35">
        <f>$H10/$I$14</f>
        <v>0.14102564102564102</v>
      </c>
      <c r="D10" s="35">
        <f t="shared" ref="D10:D13" si="0">B10+C10</f>
        <v>0.46153846153846156</v>
      </c>
      <c r="E10" s="18">
        <f>COUNTIFS(PERCENTUAIS!$AT$3:$AT$90,$A10,PERCENTUAIS!$A$3:$A$90,$E$8)</f>
        <v>0</v>
      </c>
      <c r="F10" s="18">
        <f>COUNTIFS(PERCENTUAIS!$AT$3:$AT$90,$A10,PERCENTUAIS!$A$3:$A$90,$F$8)</f>
        <v>0</v>
      </c>
      <c r="G10" s="18">
        <f>COUNTIFS(PERCENTUAIS!$AT$3:$AT$90,$A10,PERCENTUAIS!$A$3:$A$90,$G$8)</f>
        <v>25</v>
      </c>
      <c r="H10" s="18">
        <f>COUNTIFS(PERCENTUAIS!$AT$3:$AT$90,$A10,PERCENTUAIS!$A$3:$A$90,$H$8)</f>
        <v>11</v>
      </c>
      <c r="I10" s="20"/>
    </row>
    <row r="11" spans="1:9" x14ac:dyDescent="0.2">
      <c r="A11" s="4" t="s">
        <v>56</v>
      </c>
      <c r="B11" s="35">
        <f>($G11+$F11+$E11)/$I$14</f>
        <v>0.16666666666666666</v>
      </c>
      <c r="C11" s="35">
        <f>$H11/$I$14</f>
        <v>1.282051282051282E-2</v>
      </c>
      <c r="D11" s="35">
        <f t="shared" si="0"/>
        <v>0.17948717948717949</v>
      </c>
      <c r="E11" s="18">
        <f>COUNTIFS(PERCENTUAIS!$AT$3:$AT$90,$A11,PERCENTUAIS!$A$3:$A$90,$E$8)</f>
        <v>0</v>
      </c>
      <c r="F11" s="18">
        <f>COUNTIFS(PERCENTUAIS!$AT$3:$AT$90,$A11,PERCENTUAIS!$A$3:$A$90,$F$8)</f>
        <v>0</v>
      </c>
      <c r="G11" s="18">
        <f>COUNTIFS(PERCENTUAIS!$AT$3:$AT$90,$A11,PERCENTUAIS!$A$3:$A$90,$G$8)</f>
        <v>13</v>
      </c>
      <c r="H11" s="18">
        <f>COUNTIFS(PERCENTUAIS!$AT$3:$AT$90,$A11,PERCENTUAIS!$A$3:$A$90,$H$8)</f>
        <v>1</v>
      </c>
      <c r="I11" s="21"/>
    </row>
    <row r="12" spans="1:9" x14ac:dyDescent="0.2">
      <c r="A12" s="4" t="s">
        <v>65</v>
      </c>
      <c r="B12" s="35">
        <f>($G12+$F12+$E12)/$I$14</f>
        <v>6.4102564102564097E-2</v>
      </c>
      <c r="C12" s="35">
        <f>$H12/$I$14</f>
        <v>1.282051282051282E-2</v>
      </c>
      <c r="D12" s="35">
        <f t="shared" si="0"/>
        <v>7.6923076923076913E-2</v>
      </c>
      <c r="E12" s="18">
        <f>COUNTIFS(PERCENTUAIS!$AT$3:$AT$90,$A12,PERCENTUAIS!$A$3:$A$90,$E$8)</f>
        <v>0</v>
      </c>
      <c r="F12" s="18">
        <f>COUNTIFS(PERCENTUAIS!$AT$3:$AT$90,$A12,PERCENTUAIS!$A$3:$A$90,$F$8)</f>
        <v>0</v>
      </c>
      <c r="G12" s="18">
        <f>COUNTIFS(PERCENTUAIS!$AT$3:$AT$90,$A12,PERCENTUAIS!$A$3:$A$90,$G$8)</f>
        <v>5</v>
      </c>
      <c r="H12" s="18">
        <f>COUNTIFS(PERCENTUAIS!$AT$3:$AT$90,$A12,PERCENTUAIS!$A$3:$A$90,$H$8)</f>
        <v>1</v>
      </c>
      <c r="I12" s="22"/>
    </row>
    <row r="13" spans="1:9" x14ac:dyDescent="0.2">
      <c r="A13" s="4" t="s">
        <v>62</v>
      </c>
      <c r="B13" s="35">
        <f>($G13+$F13+$E13)/$I$14</f>
        <v>2.564102564102564E-2</v>
      </c>
      <c r="C13" s="35">
        <f>$H13/$I$14</f>
        <v>0</v>
      </c>
      <c r="D13" s="35">
        <f t="shared" si="0"/>
        <v>2.564102564102564E-2</v>
      </c>
      <c r="E13" s="18">
        <f>COUNTIFS(PERCENTUAIS!$AT$3:$AT$90,$A13,PERCENTUAIS!$A$3:$A$90,$E$8)</f>
        <v>0</v>
      </c>
      <c r="F13" s="18">
        <f>COUNTIFS(PERCENTUAIS!$AT$3:$AT$90,$A13,PERCENTUAIS!$A$3:$A$90,$F$8)</f>
        <v>0</v>
      </c>
      <c r="G13" s="18">
        <f>COUNTIFS(PERCENTUAIS!$AT$3:$AT$90,$A13,PERCENTUAIS!$A$3:$A$90,$G$8)</f>
        <v>2</v>
      </c>
      <c r="H13" s="18">
        <f>COUNTIFS(PERCENTUAIS!$AT$3:$AT$90,$A13,PERCENTUAIS!$A$3:$A$90,$H$8)</f>
        <v>0</v>
      </c>
      <c r="I13" s="22"/>
    </row>
    <row r="14" spans="1:9" x14ac:dyDescent="0.2">
      <c r="E14" s="23">
        <f>SUM(E9:E13)</f>
        <v>0</v>
      </c>
      <c r="F14" s="23">
        <f t="shared" ref="F14:H14" si="1">SUM(F9:F13)</f>
        <v>1</v>
      </c>
      <c r="G14" s="23">
        <f t="shared" si="1"/>
        <v>50</v>
      </c>
      <c r="H14" s="23">
        <f t="shared" si="1"/>
        <v>27</v>
      </c>
      <c r="I14" s="24">
        <f>SUM(E14:H14)</f>
        <v>78</v>
      </c>
    </row>
    <row r="15" spans="1:9" x14ac:dyDescent="0.2">
      <c r="A15" s="1"/>
    </row>
    <row r="16" spans="1:9" x14ac:dyDescent="0.2">
      <c r="A16" s="1"/>
    </row>
    <row r="17" spans="1:1" x14ac:dyDescent="0.2">
      <c r="A17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91847-3500-4798-B957-B294BD093F99}">
  <dimension ref="A1:I18"/>
  <sheetViews>
    <sheetView zoomScale="50" zoomScaleNormal="50" workbookViewId="0">
      <selection activeCell="AH40" sqref="AH40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TEXT(PERCENTUAIS!F1,"0")</f>
        <v>QUESTÃO3</v>
      </c>
    </row>
    <row r="2" spans="1:9" x14ac:dyDescent="0.2">
      <c r="A2" s="41" t="str">
        <f>HLOOKUP(A1,PERCENTUAIS!$D$1:$KT$2,2,FALSE)</f>
        <v>Organização e planejamento da unidade durante o trabalho remoto (por favor, escolha os itens que se aplicam a sua unidade e/ou a sua função): [Periodicidade de reuniões com a/s equipe/s de trabalho]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0.12820512820512819</v>
      </c>
      <c r="C9" s="35">
        <f>$H9/$I$15</f>
        <v>0.11538461538461539</v>
      </c>
      <c r="D9" s="35">
        <f>B9+C9</f>
        <v>0.24358974358974358</v>
      </c>
      <c r="E9" s="18">
        <f>COUNTIFS(PERCENTUAIS!$F$3:$F$90,$A9,PERCENTUAIS!$A$3:$A$90,$E$8)</f>
        <v>0</v>
      </c>
      <c r="F9" s="18">
        <f>COUNTIFS(PERCENTUAIS!$F$3:$F$90,$A9,PERCENTUAIS!$A$3:$A$90,$F$8)</f>
        <v>1</v>
      </c>
      <c r="G9" s="18">
        <f>COUNTIFS(PERCENTUAIS!$F$3:$F$90,$A9,PERCENTUAIS!$A$3:$A$90,$G$8)</f>
        <v>9</v>
      </c>
      <c r="H9" s="18">
        <f>COUNTIFS(PERCENTUAIS!$F$3:$F$90,$A9,PERCENTUAIS!$A$3:$A$90,$H$8)</f>
        <v>9</v>
      </c>
      <c r="I9" s="19"/>
    </row>
    <row r="10" spans="1:9" x14ac:dyDescent="0.2">
      <c r="A10" s="4" t="s">
        <v>51</v>
      </c>
      <c r="B10" s="35">
        <f t="shared" ref="B10:B14" si="0">($G10+$F10+$E10)/$I$15</f>
        <v>0.29487179487179488</v>
      </c>
      <c r="C10" s="35">
        <f>$H10/$I$15</f>
        <v>0.20512820512820512</v>
      </c>
      <c r="D10" s="35">
        <f t="shared" ref="D10:D13" si="1">B10+C10</f>
        <v>0.5</v>
      </c>
      <c r="E10" s="18">
        <f>COUNTIFS(PERCENTUAIS!$F$3:$F$90,$A10,PERCENTUAIS!$A$3:$A$90,$E$8)</f>
        <v>0</v>
      </c>
      <c r="F10" s="18">
        <f>COUNTIFS(PERCENTUAIS!$F$3:$F$90,$A10,PERCENTUAIS!$A$3:$A$90,$F$8)</f>
        <v>0</v>
      </c>
      <c r="G10" s="18">
        <f>COUNTIFS(PERCENTUAIS!$F$3:$F$90,$A10,PERCENTUAIS!$A$3:$A$90,$G$8)</f>
        <v>23</v>
      </c>
      <c r="H10" s="18">
        <f>COUNTIFS(PERCENTUAIS!$F$3:$F$90,$A10,PERCENTUAIS!$A$3:$A$90,$H$8)</f>
        <v>16</v>
      </c>
      <c r="I10" s="20"/>
    </row>
    <row r="11" spans="1:9" x14ac:dyDescent="0.2">
      <c r="A11" s="4" t="s">
        <v>49</v>
      </c>
      <c r="B11" s="35">
        <f t="shared" si="0"/>
        <v>0.14102564102564102</v>
      </c>
      <c r="C11" s="35">
        <f t="shared" ref="C11:C14" si="2">$H11/$I$15</f>
        <v>1.282051282051282E-2</v>
      </c>
      <c r="D11" s="35">
        <f t="shared" si="1"/>
        <v>0.15384615384615385</v>
      </c>
      <c r="E11" s="18">
        <f>COUNTIFS(PERCENTUAIS!$F$3:$F$90,$A11,PERCENTUAIS!$A$3:$A$90,$E$8)</f>
        <v>0</v>
      </c>
      <c r="F11" s="18">
        <f>COUNTIFS(PERCENTUAIS!$F$3:$F$90,$A11,PERCENTUAIS!$A$3:$A$90,$F$8)</f>
        <v>0</v>
      </c>
      <c r="G11" s="18">
        <f>COUNTIFS(PERCENTUAIS!$F$3:$F$90,$A11,PERCENTUAIS!$A$3:$A$90,$G$8)</f>
        <v>11</v>
      </c>
      <c r="H11" s="18">
        <f>COUNTIFS(PERCENTUAIS!$F$3:$F$90,$A11,PERCENTUAIS!$A$3:$A$90,$H$8)</f>
        <v>1</v>
      </c>
      <c r="I11" s="21"/>
    </row>
    <row r="12" spans="1:9" x14ac:dyDescent="0.2">
      <c r="A12" s="4" t="s">
        <v>50</v>
      </c>
      <c r="B12" s="35">
        <f t="shared" si="0"/>
        <v>3.8461538461538464E-2</v>
      </c>
      <c r="C12" s="35">
        <f t="shared" si="2"/>
        <v>1.282051282051282E-2</v>
      </c>
      <c r="D12" s="35">
        <f t="shared" si="1"/>
        <v>5.128205128205128E-2</v>
      </c>
      <c r="E12" s="18">
        <f>COUNTIFS(PERCENTUAIS!$F$3:$F$90,$A12,PERCENTUAIS!$A$3:$A$90,$E$8)</f>
        <v>0</v>
      </c>
      <c r="F12" s="18">
        <f>COUNTIFS(PERCENTUAIS!$F$3:$F$90,$A12,PERCENTUAIS!$A$3:$A$90,$F$8)</f>
        <v>0</v>
      </c>
      <c r="G12" s="18">
        <f>COUNTIFS(PERCENTUAIS!$F$3:$F$90,$A12,PERCENTUAIS!$A$3:$A$90,$G$8)</f>
        <v>3</v>
      </c>
      <c r="H12" s="18">
        <f>COUNTIFS(PERCENTUAIS!$F$3:$F$90,$A12,PERCENTUAIS!$A$3:$A$90,$H$8)</f>
        <v>1</v>
      </c>
      <c r="I12" s="22"/>
    </row>
    <row r="13" spans="1:9" x14ac:dyDescent="0.2">
      <c r="A13" s="4" t="s">
        <v>67</v>
      </c>
      <c r="B13" s="35">
        <f t="shared" si="0"/>
        <v>1.282051282051282E-2</v>
      </c>
      <c r="C13" s="35">
        <f t="shared" si="2"/>
        <v>0</v>
      </c>
      <c r="D13" s="35">
        <f t="shared" si="1"/>
        <v>1.282051282051282E-2</v>
      </c>
      <c r="E13" s="18">
        <f>COUNTIFS(PERCENTUAIS!$F$3:$F$90,$A13,PERCENTUAIS!$A$3:$A$90,$E$8)</f>
        <v>0</v>
      </c>
      <c r="F13" s="18">
        <f>COUNTIFS(PERCENTUAIS!$F$3:$F$90,$A13,PERCENTUAIS!$A$3:$A$90,$F$8)</f>
        <v>0</v>
      </c>
      <c r="G13" s="18">
        <f>COUNTIFS(PERCENTUAIS!$F$3:$F$90,$A13,PERCENTUAIS!$A$3:$A$90,$G$8)</f>
        <v>1</v>
      </c>
      <c r="H13" s="18">
        <f>COUNTIFS(PERCENTUAIS!$F$3:$F$90,$A13,PERCENTUAIS!$A$3:$A$90,$H$8)</f>
        <v>0</v>
      </c>
      <c r="I13" s="22"/>
    </row>
    <row r="14" spans="1:9" x14ac:dyDescent="0.2">
      <c r="A14" s="4" t="s">
        <v>55</v>
      </c>
      <c r="B14" s="35">
        <f t="shared" si="0"/>
        <v>3.8461538461538464E-2</v>
      </c>
      <c r="C14" s="35">
        <f t="shared" si="2"/>
        <v>0</v>
      </c>
      <c r="D14" s="35">
        <f>B14+C14</f>
        <v>3.8461538461538464E-2</v>
      </c>
      <c r="E14" s="18">
        <f>COUNTIFS(PERCENTUAIS!$F$3:$F$90,$A14,PERCENTUAIS!$A$3:$A$90,$E$8)</f>
        <v>0</v>
      </c>
      <c r="F14" s="18">
        <f>COUNTIFS(PERCENTUAIS!$F$3:$F$90,$A14,PERCENTUAIS!$A$3:$A$90,$F$8)</f>
        <v>0</v>
      </c>
      <c r="G14" s="18">
        <f>COUNTIFS(PERCENTUAIS!$F$3:$F$90,$A14,PERCENTUAIS!$A$3:$A$90,$G$8)</f>
        <v>3</v>
      </c>
      <c r="H14" s="18">
        <f>COUNTIFS(PERCENTUAIS!$F$3:$F$90,$A14,PERCENTUAIS!$A$3:$A$90,$H$8)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1</v>
      </c>
      <c r="G15" s="23">
        <f t="shared" si="3"/>
        <v>50</v>
      </c>
      <c r="H15" s="23">
        <f t="shared" si="3"/>
        <v>27</v>
      </c>
      <c r="I15" s="24">
        <f>SUM(E15:H15)</f>
        <v>78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22DFD-62A0-487A-B53C-17CB0D9E3471}">
  <dimension ref="A1:I17"/>
  <sheetViews>
    <sheetView zoomScale="50" zoomScaleNormal="50" workbookViewId="0">
      <selection activeCell="B9" sqref="B9:D1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TEXT(PERCENTUAIS!AU1,"0")</f>
        <v>QUESTÃO44</v>
      </c>
    </row>
    <row r="2" spans="1:9" x14ac:dyDescent="0.2">
      <c r="A2" s="41" t="str">
        <f>HLOOKUP(A1,PERCENTUAIS!$D$1:$KT$2,2,FALSE)</f>
        <v>Impressões sobre o trabalho remoto: [Sinto falta das interações sociais presenciais]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57</v>
      </c>
      <c r="B9" s="35">
        <f>($G9+$F9+$E9)/$I$14</f>
        <v>0.42307692307692307</v>
      </c>
      <c r="C9" s="35">
        <f>$H9/$I$14</f>
        <v>5.128205128205128E-2</v>
      </c>
      <c r="D9" s="35">
        <f>B9+C9</f>
        <v>0.47435897435897434</v>
      </c>
      <c r="E9" s="18">
        <f>COUNTIFS(PERCENTUAIS!$AU$3:$AU$90,$A9,PERCENTUAIS!$A$3:$A$90,$E$8)</f>
        <v>0</v>
      </c>
      <c r="F9" s="18">
        <f>COUNTIFS(PERCENTUAIS!$AU$3:$AU$90,$A9,PERCENTUAIS!$A$3:$A$90,$F$8)</f>
        <v>1</v>
      </c>
      <c r="G9" s="18">
        <f>COUNTIFS(PERCENTUAIS!$AU$3:$AU$90,$A9,PERCENTUAIS!$A$3:$A$90,$G$8)</f>
        <v>32</v>
      </c>
      <c r="H9" s="18">
        <f>COUNTIFS(PERCENTUAIS!$AU$3:$AU$90,$A9,PERCENTUAIS!$A$3:$A$90,$H$8)</f>
        <v>4</v>
      </c>
      <c r="I9" s="19"/>
    </row>
    <row r="10" spans="1:9" x14ac:dyDescent="0.2">
      <c r="A10" s="4" t="s">
        <v>61</v>
      </c>
      <c r="B10" s="35">
        <f>($G10+$F10+$E10)/$I$14</f>
        <v>0.19230769230769232</v>
      </c>
      <c r="C10" s="35">
        <f>$H10/$I$14</f>
        <v>0.16666666666666666</v>
      </c>
      <c r="D10" s="35">
        <f t="shared" ref="D10:D13" si="0">B10+C10</f>
        <v>0.35897435897435898</v>
      </c>
      <c r="E10" s="18">
        <f>COUNTIFS(PERCENTUAIS!$AU$3:$AU$90,$A10,PERCENTUAIS!$A$3:$A$90,$E$8)</f>
        <v>0</v>
      </c>
      <c r="F10" s="18">
        <f>COUNTIFS(PERCENTUAIS!$AU$3:$AU$90,$A10,PERCENTUAIS!$A$3:$A$90,$F$8)</f>
        <v>0</v>
      </c>
      <c r="G10" s="18">
        <f>COUNTIFS(PERCENTUAIS!$AU$3:$AU$90,$A10,PERCENTUAIS!$A$3:$A$90,$G$8)</f>
        <v>15</v>
      </c>
      <c r="H10" s="18">
        <f>COUNTIFS(PERCENTUAIS!$AU$3:$AU$90,$A10,PERCENTUAIS!$A$3:$A$90,$H$8)</f>
        <v>13</v>
      </c>
      <c r="I10" s="20"/>
    </row>
    <row r="11" spans="1:9" x14ac:dyDescent="0.2">
      <c r="A11" s="4" t="s">
        <v>56</v>
      </c>
      <c r="B11" s="35">
        <f>($G11+$F11+$E11)/$I$14</f>
        <v>2.564102564102564E-2</v>
      </c>
      <c r="C11" s="35">
        <f>$H11/$I$14</f>
        <v>0.10256410256410256</v>
      </c>
      <c r="D11" s="35">
        <f t="shared" si="0"/>
        <v>0.12820512820512819</v>
      </c>
      <c r="E11" s="18">
        <f>COUNTIFS(PERCENTUAIS!$AU$3:$AU$90,$A11,PERCENTUAIS!$A$3:$A$90,$E$8)</f>
        <v>0</v>
      </c>
      <c r="F11" s="18">
        <f>COUNTIFS(PERCENTUAIS!$AU$3:$AU$90,$A11,PERCENTUAIS!$A$3:$A$90,$F$8)</f>
        <v>0</v>
      </c>
      <c r="G11" s="18">
        <f>COUNTIFS(PERCENTUAIS!$AU$3:$AU$90,$A11,PERCENTUAIS!$A$3:$A$90,$G$8)</f>
        <v>2</v>
      </c>
      <c r="H11" s="18">
        <f>COUNTIFS(PERCENTUAIS!$AU$3:$AU$90,$A11,PERCENTUAIS!$A$3:$A$90,$H$8)</f>
        <v>8</v>
      </c>
      <c r="I11" s="21"/>
    </row>
    <row r="12" spans="1:9" x14ac:dyDescent="0.2">
      <c r="A12" s="4" t="s">
        <v>65</v>
      </c>
      <c r="B12" s="35">
        <f>($G12+$F12+$E12)/$I$14</f>
        <v>1.282051282051282E-2</v>
      </c>
      <c r="C12" s="35">
        <f>$H12/$I$14</f>
        <v>0</v>
      </c>
      <c r="D12" s="35">
        <f t="shared" si="0"/>
        <v>1.282051282051282E-2</v>
      </c>
      <c r="E12" s="18">
        <f>COUNTIFS(PERCENTUAIS!$AU$3:$AU$90,$A12,PERCENTUAIS!$A$3:$A$90,$E$8)</f>
        <v>0</v>
      </c>
      <c r="F12" s="18">
        <f>COUNTIFS(PERCENTUAIS!$AU$3:$AU$90,$A12,PERCENTUAIS!$A$3:$A$90,$F$8)</f>
        <v>0</v>
      </c>
      <c r="G12" s="18">
        <f>COUNTIFS(PERCENTUAIS!$AU$3:$AU$90,$A12,PERCENTUAIS!$A$3:$A$90,$G$8)</f>
        <v>1</v>
      </c>
      <c r="H12" s="18">
        <f>COUNTIFS(PERCENTUAIS!$AU$3:$AU$90,$A12,PERCENTUAIS!$A$3:$A$90,$H$8)</f>
        <v>0</v>
      </c>
      <c r="I12" s="22"/>
    </row>
    <row r="13" spans="1:9" x14ac:dyDescent="0.2">
      <c r="A13" s="4" t="s">
        <v>62</v>
      </c>
      <c r="B13" s="35">
        <f>($G13+$F13+$E13)/$I$14</f>
        <v>0</v>
      </c>
      <c r="C13" s="35">
        <f>$H13/$I$14</f>
        <v>2.564102564102564E-2</v>
      </c>
      <c r="D13" s="35">
        <f t="shared" si="0"/>
        <v>2.564102564102564E-2</v>
      </c>
      <c r="E13" s="18">
        <f>COUNTIFS(PERCENTUAIS!$AU$3:$AU$90,$A13,PERCENTUAIS!$A$3:$A$90,$E$8)</f>
        <v>0</v>
      </c>
      <c r="F13" s="18">
        <f>COUNTIFS(PERCENTUAIS!$AU$3:$AU$90,$A13,PERCENTUAIS!$A$3:$A$90,$F$8)</f>
        <v>0</v>
      </c>
      <c r="G13" s="18">
        <f>COUNTIFS(PERCENTUAIS!$AU$3:$AU$90,$A13,PERCENTUAIS!$A$3:$A$90,$G$8)</f>
        <v>0</v>
      </c>
      <c r="H13" s="18">
        <f>COUNTIFS(PERCENTUAIS!$AU$3:$AU$90,$A13,PERCENTUAIS!$A$3:$A$90,$H$8)</f>
        <v>2</v>
      </c>
      <c r="I13" s="22"/>
    </row>
    <row r="14" spans="1:9" x14ac:dyDescent="0.2">
      <c r="E14" s="23">
        <f>SUM(E9:E13)</f>
        <v>0</v>
      </c>
      <c r="F14" s="23">
        <f t="shared" ref="F14:H14" si="1">SUM(F9:F13)</f>
        <v>1</v>
      </c>
      <c r="G14" s="23">
        <f t="shared" si="1"/>
        <v>50</v>
      </c>
      <c r="H14" s="23">
        <f t="shared" si="1"/>
        <v>27</v>
      </c>
      <c r="I14" s="24">
        <f>SUM(E14:H14)</f>
        <v>78</v>
      </c>
    </row>
    <row r="15" spans="1:9" x14ac:dyDescent="0.2">
      <c r="A15" s="1"/>
    </row>
    <row r="16" spans="1:9" x14ac:dyDescent="0.2">
      <c r="A16" s="1"/>
    </row>
    <row r="17" spans="1:1" x14ac:dyDescent="0.2">
      <c r="A17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55B51-2877-4557-8F71-6358C80EB218}">
  <dimension ref="A1:I17"/>
  <sheetViews>
    <sheetView zoomScale="50" zoomScaleNormal="50" workbookViewId="0">
      <selection activeCell="B9" sqref="B9:D1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TEXT(PERCENTUAIS!AV1,"0")</f>
        <v>QUESTÃO45</v>
      </c>
    </row>
    <row r="2" spans="1:9" x14ac:dyDescent="0.2">
      <c r="A2" s="41" t="str">
        <f>HLOOKUP(A1,PERCENTUAIS!$D$1:$KT$2,2,FALSE)</f>
        <v>Considerando um possível retorno ao trabalho presencial e na possibilidade de flexibilização entre trabalho presencial e remoto, marque o quanto da sua carga horária você gostaria de dedicar ao trabalho remoto: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68</v>
      </c>
      <c r="B9" s="35">
        <f>($G9+$F9+$E9)/$I$14</f>
        <v>8.9743589743589744E-2</v>
      </c>
      <c r="C9" s="35">
        <f>$H9/$I$14</f>
        <v>1.282051282051282E-2</v>
      </c>
      <c r="D9" s="35">
        <f>B9+C9</f>
        <v>0.10256410256410256</v>
      </c>
      <c r="E9" s="18">
        <f>COUNTIFS(PERCENTUAIS!$AV$3:$AV$90,$A9,PERCENTUAIS!$A$3:$A$90,$E$8)</f>
        <v>0</v>
      </c>
      <c r="F9" s="18">
        <f>COUNTIFS(PERCENTUAIS!$AV$3:$AV$90,$A9,PERCENTUAIS!$A$3:$A$90,$F$8)</f>
        <v>0</v>
      </c>
      <c r="G9" s="18">
        <f>COUNTIFS(PERCENTUAIS!$AV$3:$AV$90,$A9,PERCENTUAIS!$A$3:$A$90,$G$8)</f>
        <v>7</v>
      </c>
      <c r="H9" s="18">
        <f>COUNTIFS(PERCENTUAIS!$AV$3:$AV$90,$A9,PERCENTUAIS!$A$3:$A$90,$H$8)</f>
        <v>1</v>
      </c>
      <c r="I9" s="19"/>
    </row>
    <row r="10" spans="1:9" x14ac:dyDescent="0.2">
      <c r="A10" s="4" t="s">
        <v>64</v>
      </c>
      <c r="B10" s="35">
        <f>($G10+$F10+$E10)/$I$14</f>
        <v>0.19230769230769232</v>
      </c>
      <c r="C10" s="35">
        <f>$H10/$I$14</f>
        <v>2.564102564102564E-2</v>
      </c>
      <c r="D10" s="35">
        <f t="shared" ref="D10:D13" si="0">B10+C10</f>
        <v>0.21794871794871795</v>
      </c>
      <c r="E10" s="18">
        <f>COUNTIFS(PERCENTUAIS!$AV$3:$AV$90,$A10,PERCENTUAIS!$A$3:$A$90,$E$8)</f>
        <v>0</v>
      </c>
      <c r="F10" s="18">
        <f>COUNTIFS(PERCENTUAIS!$AV$3:$AV$90,$A10,PERCENTUAIS!$A$3:$A$90,$F$8)</f>
        <v>1</v>
      </c>
      <c r="G10" s="18">
        <f>COUNTIFS(PERCENTUAIS!$AV$3:$AV$90,$A10,PERCENTUAIS!$A$3:$A$90,$G$8)</f>
        <v>14</v>
      </c>
      <c r="H10" s="18">
        <f>COUNTIFS(PERCENTUAIS!$AV$3:$AV$90,$A10,PERCENTUAIS!$A$3:$A$90,$H$8)</f>
        <v>2</v>
      </c>
      <c r="I10" s="20"/>
    </row>
    <row r="11" spans="1:9" x14ac:dyDescent="0.2">
      <c r="A11" s="4" t="s">
        <v>58</v>
      </c>
      <c r="B11" s="35">
        <f>($G11+$F11+$E11)/$I$14</f>
        <v>0.20512820512820512</v>
      </c>
      <c r="C11" s="35">
        <f>$H11/$I$14</f>
        <v>6.4102564102564097E-2</v>
      </c>
      <c r="D11" s="35">
        <f t="shared" si="0"/>
        <v>0.26923076923076922</v>
      </c>
      <c r="E11" s="18">
        <f>COUNTIFS(PERCENTUAIS!$AV$3:$AV$90,$A11,PERCENTUAIS!$A$3:$A$90,$E$8)</f>
        <v>0</v>
      </c>
      <c r="F11" s="18">
        <f>COUNTIFS(PERCENTUAIS!$AV$3:$AV$90,$A11,PERCENTUAIS!$A$3:$A$90,$F$8)</f>
        <v>0</v>
      </c>
      <c r="G11" s="18">
        <f>COUNTIFS(PERCENTUAIS!$AV$3:$AV$90,$A11,PERCENTUAIS!$A$3:$A$90,$G$8)</f>
        <v>16</v>
      </c>
      <c r="H11" s="18">
        <f>COUNTIFS(PERCENTUAIS!$AV$3:$AV$90,$A11,PERCENTUAIS!$A$3:$A$90,$H$8)</f>
        <v>5</v>
      </c>
      <c r="I11" s="21"/>
    </row>
    <row r="12" spans="1:9" x14ac:dyDescent="0.2">
      <c r="A12" s="4" t="s">
        <v>63</v>
      </c>
      <c r="B12" s="35">
        <f>($G12+$F12+$E12)/$I$14</f>
        <v>8.9743589743589744E-2</v>
      </c>
      <c r="C12" s="35">
        <f>$H12/$I$14</f>
        <v>0.21794871794871795</v>
      </c>
      <c r="D12" s="35">
        <f t="shared" si="0"/>
        <v>0.30769230769230771</v>
      </c>
      <c r="E12" s="18">
        <f>COUNTIFS(PERCENTUAIS!$AV$3:$AV$90,$A12,PERCENTUAIS!$A$3:$A$90,$E$8)</f>
        <v>0</v>
      </c>
      <c r="F12" s="18">
        <f>COUNTIFS(PERCENTUAIS!$AV$3:$AV$90,$A12,PERCENTUAIS!$A$3:$A$90,$F$8)</f>
        <v>0</v>
      </c>
      <c r="G12" s="18">
        <f>COUNTIFS(PERCENTUAIS!$AV$3:$AV$90,$A12,PERCENTUAIS!$A$3:$A$90,$G$8)</f>
        <v>7</v>
      </c>
      <c r="H12" s="18">
        <f>COUNTIFS(PERCENTUAIS!$AV$3:$AV$90,$A12,PERCENTUAIS!$A$3:$A$90,$H$8)</f>
        <v>17</v>
      </c>
      <c r="I12" s="22"/>
    </row>
    <row r="13" spans="1:9" ht="25.5" x14ac:dyDescent="0.2">
      <c r="A13" s="4" t="s">
        <v>66</v>
      </c>
      <c r="B13" s="35">
        <f>($G13+$F13+$E13)/$I$14</f>
        <v>7.6923076923076927E-2</v>
      </c>
      <c r="C13" s="35">
        <f>$H13/$I$14</f>
        <v>2.564102564102564E-2</v>
      </c>
      <c r="D13" s="35">
        <f t="shared" si="0"/>
        <v>0.10256410256410256</v>
      </c>
      <c r="E13" s="18">
        <f>COUNTIFS(PERCENTUAIS!$AV$3:$AV$90,$A13,PERCENTUAIS!$A$3:$A$90,$E$8)</f>
        <v>0</v>
      </c>
      <c r="F13" s="18">
        <f>COUNTIFS(PERCENTUAIS!$AV$3:$AV$90,$A13,PERCENTUAIS!$A$3:$A$90,$F$8)</f>
        <v>0</v>
      </c>
      <c r="G13" s="18">
        <f>COUNTIFS(PERCENTUAIS!$AV$3:$AV$90,$A13,PERCENTUAIS!$A$3:$A$90,$G$8)</f>
        <v>6</v>
      </c>
      <c r="H13" s="18">
        <f>COUNTIFS(PERCENTUAIS!$AV$3:$AV$90,$A13,PERCENTUAIS!$A$3:$A$90,$H$8)</f>
        <v>2</v>
      </c>
      <c r="I13" s="22"/>
    </row>
    <row r="14" spans="1:9" x14ac:dyDescent="0.2">
      <c r="E14" s="23">
        <f>SUM(E9:E13)</f>
        <v>0</v>
      </c>
      <c r="F14" s="23">
        <f t="shared" ref="F14:H14" si="1">SUM(F9:F13)</f>
        <v>1</v>
      </c>
      <c r="G14" s="23">
        <f t="shared" si="1"/>
        <v>50</v>
      </c>
      <c r="H14" s="23">
        <f t="shared" si="1"/>
        <v>27</v>
      </c>
      <c r="I14" s="24">
        <f>SUM(E14:H14)</f>
        <v>78</v>
      </c>
    </row>
    <row r="15" spans="1:9" x14ac:dyDescent="0.2">
      <c r="A15" s="1"/>
    </row>
    <row r="16" spans="1:9" x14ac:dyDescent="0.2">
      <c r="A16" s="1"/>
    </row>
    <row r="17" spans="1:1" x14ac:dyDescent="0.2">
      <c r="A17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29BA2-493D-464F-A500-7D98BF7C92FE}">
  <dimension ref="A1:I18"/>
  <sheetViews>
    <sheetView zoomScale="50" zoomScaleNormal="50" workbookViewId="0">
      <selection activeCell="AJ32" sqref="AI32:AJ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TEXT(PERCENTUAIS!G1,"0")</f>
        <v>QUESTÃO4</v>
      </c>
    </row>
    <row r="2" spans="1:9" x14ac:dyDescent="0.2">
      <c r="A2" s="41" t="str">
        <f>HLOOKUP(A1,PERCENTUAIS!$D$1:$KT$2,2,FALSE)</f>
        <v>Organização e planejamento da unidade durante o trabalho remoto (por favor, escolha os itens que se aplicam a sua unidade e/ou a sua função): [Comunicação e interação entre os/as integrantes da/s equipe/s de trabalho]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0.11538461538461539</v>
      </c>
      <c r="C9" s="35">
        <f>$H9/$I$15</f>
        <v>0.14102564102564102</v>
      </c>
      <c r="D9" s="35">
        <f>B9+C9</f>
        <v>0.25641025641025639</v>
      </c>
      <c r="E9" s="18">
        <f>COUNTIFS(PERCENTUAIS!$G$3:$G$90,$A9,PERCENTUAIS!$A$3:$A$90,$E$8)</f>
        <v>0</v>
      </c>
      <c r="F9" s="18">
        <f>COUNTIFS(PERCENTUAIS!$G$3:$G$90,$A9,PERCENTUAIS!$A$3:$A$90,$F$8)</f>
        <v>0</v>
      </c>
      <c r="G9" s="18">
        <f>COUNTIFS(PERCENTUAIS!$G$3:$G$90,$A9,PERCENTUAIS!$A$3:$A$90,$G$8)</f>
        <v>9</v>
      </c>
      <c r="H9" s="18">
        <f>COUNTIFS(PERCENTUAIS!$G$3:$G$90,$A9,PERCENTUAIS!$A$3:$A$90,$H$8)</f>
        <v>11</v>
      </c>
      <c r="I9" s="19"/>
    </row>
    <row r="10" spans="1:9" x14ac:dyDescent="0.2">
      <c r="A10" s="4" t="s">
        <v>51</v>
      </c>
      <c r="B10" s="35">
        <f t="shared" ref="B10:B14" si="0">($G10+$F10+$E10)/$I$15</f>
        <v>0.33333333333333331</v>
      </c>
      <c r="C10" s="35">
        <f>$H10/$I$15</f>
        <v>0.16666666666666666</v>
      </c>
      <c r="D10" s="35">
        <f t="shared" ref="D10:D13" si="1">B10+C10</f>
        <v>0.5</v>
      </c>
      <c r="E10" s="18">
        <f>COUNTIFS(PERCENTUAIS!$G$3:$G$90,$A10,PERCENTUAIS!$A$3:$A$90,$E$8)</f>
        <v>0</v>
      </c>
      <c r="F10" s="18">
        <f>COUNTIFS(PERCENTUAIS!$G$3:$G$90,$A10,PERCENTUAIS!$A$3:$A$90,$F$8)</f>
        <v>0</v>
      </c>
      <c r="G10" s="18">
        <f>COUNTIFS(PERCENTUAIS!$G$3:$G$90,$A10,PERCENTUAIS!$A$3:$A$90,$G$8)</f>
        <v>26</v>
      </c>
      <c r="H10" s="18">
        <f>COUNTIFS(PERCENTUAIS!$G$3:$G$90,$A10,PERCENTUAIS!$A$3:$A$90,$H$8)</f>
        <v>13</v>
      </c>
      <c r="I10" s="20"/>
    </row>
    <row r="11" spans="1:9" x14ac:dyDescent="0.2">
      <c r="A11" s="4" t="s">
        <v>49</v>
      </c>
      <c r="B11" s="35">
        <f t="shared" si="0"/>
        <v>0.14102564102564102</v>
      </c>
      <c r="C11" s="35">
        <f t="shared" ref="C11:C14" si="2">$H11/$I$15</f>
        <v>3.8461538461538464E-2</v>
      </c>
      <c r="D11" s="35">
        <f t="shared" si="1"/>
        <v>0.17948717948717949</v>
      </c>
      <c r="E11" s="18">
        <f>COUNTIFS(PERCENTUAIS!$G$3:$G$90,$A11,PERCENTUAIS!$A$3:$A$90,$E$8)</f>
        <v>0</v>
      </c>
      <c r="F11" s="18">
        <f>COUNTIFS(PERCENTUAIS!$G$3:$G$90,$A11,PERCENTUAIS!$A$3:$A$90,$F$8)</f>
        <v>1</v>
      </c>
      <c r="G11" s="18">
        <f>COUNTIFS(PERCENTUAIS!$G$3:$G$90,$A11,PERCENTUAIS!$A$3:$A$90,$G$8)</f>
        <v>10</v>
      </c>
      <c r="H11" s="18">
        <f>COUNTIFS(PERCENTUAIS!$G$3:$G$90,$A11,PERCENTUAIS!$A$3:$A$90,$H$8)</f>
        <v>3</v>
      </c>
      <c r="I11" s="21"/>
    </row>
    <row r="12" spans="1:9" x14ac:dyDescent="0.2">
      <c r="A12" s="4" t="s">
        <v>50</v>
      </c>
      <c r="B12" s="35">
        <f t="shared" si="0"/>
        <v>3.8461538461538464E-2</v>
      </c>
      <c r="C12" s="35">
        <f t="shared" si="2"/>
        <v>0</v>
      </c>
      <c r="D12" s="35">
        <f t="shared" si="1"/>
        <v>3.8461538461538464E-2</v>
      </c>
      <c r="E12" s="18">
        <f>COUNTIFS(PERCENTUAIS!$G$3:$G$90,$A12,PERCENTUAIS!$A$3:$A$90,$E$8)</f>
        <v>0</v>
      </c>
      <c r="F12" s="18">
        <f>COUNTIFS(PERCENTUAIS!$G$3:$G$90,$A12,PERCENTUAIS!$A$3:$A$90,$F$8)</f>
        <v>0</v>
      </c>
      <c r="G12" s="18">
        <f>COUNTIFS(PERCENTUAIS!$G$3:$G$90,$A12,PERCENTUAIS!$A$3:$A$90,$G$8)</f>
        <v>3</v>
      </c>
      <c r="H12" s="18">
        <f>COUNTIFS(PERCENTUAIS!$G$3:$G$90,$A12,PERCENTUAIS!$A$3:$A$90,$H$8)</f>
        <v>0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2"/>
        <v>0</v>
      </c>
      <c r="D13" s="35">
        <f t="shared" si="1"/>
        <v>0</v>
      </c>
      <c r="E13" s="18">
        <f>COUNTIFS(PERCENTUAIS!$G$3:$G$90,$A13,PERCENTUAIS!$A$3:$A$90,$E$8)</f>
        <v>0</v>
      </c>
      <c r="F13" s="18">
        <f>COUNTIFS(PERCENTUAIS!$G$3:$G$90,$A13,PERCENTUAIS!$A$3:$A$90,$F$8)</f>
        <v>0</v>
      </c>
      <c r="G13" s="18">
        <f>COUNTIFS(PERCENTUAIS!$G$3:$G$90,$A13,PERCENTUAIS!$A$3:$A$90,$G$8)</f>
        <v>0</v>
      </c>
      <c r="H13" s="18">
        <f>COUNTIFS(PERCENTUAIS!$G$3:$G$90,$A13,PERCENTUAIS!$A$3:$A$90,$H$8)</f>
        <v>0</v>
      </c>
      <c r="I13" s="22"/>
    </row>
    <row r="14" spans="1:9" x14ac:dyDescent="0.2">
      <c r="A14" s="4" t="s">
        <v>55</v>
      </c>
      <c r="B14" s="35">
        <f t="shared" si="0"/>
        <v>2.564102564102564E-2</v>
      </c>
      <c r="C14" s="35">
        <f t="shared" si="2"/>
        <v>0</v>
      </c>
      <c r="D14" s="35">
        <f>B14+C14</f>
        <v>2.564102564102564E-2</v>
      </c>
      <c r="E14" s="18">
        <f>COUNTIFS(PERCENTUAIS!$G$3:$G$90,$A14,PERCENTUAIS!$A$3:$A$90,$E$8)</f>
        <v>0</v>
      </c>
      <c r="F14" s="18">
        <f>COUNTIFS(PERCENTUAIS!$G$3:$G$90,$A14,PERCENTUAIS!$A$3:$A$90,$F$8)</f>
        <v>0</v>
      </c>
      <c r="G14" s="18">
        <f>COUNTIFS(PERCENTUAIS!$G$3:$G$90,$A14,PERCENTUAIS!$A$3:$A$90,$G$8)</f>
        <v>2</v>
      </c>
      <c r="H14" s="18">
        <f>COUNTIFS(PERCENTUAIS!$G$3:$G$90,$A14,PERCENTUAIS!$A$3:$A$90,$H$8)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1</v>
      </c>
      <c r="G15" s="23">
        <f t="shared" si="3"/>
        <v>50</v>
      </c>
      <c r="H15" s="23">
        <f t="shared" si="3"/>
        <v>27</v>
      </c>
      <c r="I15" s="24">
        <f>SUM(E15:H15)</f>
        <v>78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C5C3F-4A17-4238-9830-F9BEABAC06AC}">
  <dimension ref="A1:I18"/>
  <sheetViews>
    <sheetView zoomScale="40" zoomScaleNormal="40" workbookViewId="0">
      <selection activeCell="AJ43" sqref="AJ43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TEXT(PERCENTUAIS!H1,"0")</f>
        <v>QUESTÃO5</v>
      </c>
    </row>
    <row r="2" spans="1:9" x14ac:dyDescent="0.2">
      <c r="A2" s="41" t="str">
        <f>HLOOKUP(A1,PERCENTUAIS!$D$1:$KT$2,2,FALSE)</f>
        <v>Organização e planejamento da unidade durante o trabalho remoto (por favor, escolha os itens que se aplicam a sua unidade e/ou a sua função): [Comunicação e interação com as comunidades interna e externa]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7.6923076923076927E-2</v>
      </c>
      <c r="C9" s="35">
        <f>$H9/$I$15</f>
        <v>0.12820512820512819</v>
      </c>
      <c r="D9" s="35">
        <f>B9+C9</f>
        <v>0.20512820512820512</v>
      </c>
      <c r="E9" s="18">
        <f>COUNTIFS(PERCENTUAIS!$H$3:$H$90,$A9,PERCENTUAIS!$A$3:$A$90,$E$8)</f>
        <v>0</v>
      </c>
      <c r="F9" s="18">
        <f>COUNTIFS(PERCENTUAIS!$H$3:$H$90,$A9,PERCENTUAIS!$A$3:$A$90,$F$8)</f>
        <v>0</v>
      </c>
      <c r="G9" s="18">
        <f>COUNTIFS(PERCENTUAIS!$H$3:$H$90,$A9,PERCENTUAIS!$A$3:$A$90,$G$8)</f>
        <v>6</v>
      </c>
      <c r="H9" s="18">
        <f>COUNTIFS(PERCENTUAIS!$H$3:$H$90,$A9,PERCENTUAIS!$A$3:$A$90,$H$8)</f>
        <v>10</v>
      </c>
      <c r="I9" s="19"/>
    </row>
    <row r="10" spans="1:9" x14ac:dyDescent="0.2">
      <c r="A10" s="4" t="s">
        <v>51</v>
      </c>
      <c r="B10" s="35">
        <f t="shared" ref="B10:B14" si="0">($G10+$F10+$E10)/$I$15</f>
        <v>0.25641025641025639</v>
      </c>
      <c r="C10" s="35">
        <f>$H10/$I$15</f>
        <v>0.15384615384615385</v>
      </c>
      <c r="D10" s="35">
        <f t="shared" ref="D10:D13" si="1">B10+C10</f>
        <v>0.41025641025641024</v>
      </c>
      <c r="E10" s="18">
        <f>COUNTIFS(PERCENTUAIS!$H$3:$H$90,$A10,PERCENTUAIS!$A$3:$A$90,$E$8)</f>
        <v>0</v>
      </c>
      <c r="F10" s="18">
        <f>COUNTIFS(PERCENTUAIS!$H$3:$H$90,$A10,PERCENTUAIS!$A$3:$A$90,$F$8)</f>
        <v>0</v>
      </c>
      <c r="G10" s="18">
        <f>COUNTIFS(PERCENTUAIS!$H$3:$H$90,$A10,PERCENTUAIS!$A$3:$A$90,$G$8)</f>
        <v>20</v>
      </c>
      <c r="H10" s="18">
        <f>COUNTIFS(PERCENTUAIS!$H$3:$H$90,$A10,PERCENTUAIS!$A$3:$A$90,$H$8)</f>
        <v>12</v>
      </c>
      <c r="I10" s="20"/>
    </row>
    <row r="11" spans="1:9" x14ac:dyDescent="0.2">
      <c r="A11" s="4" t="s">
        <v>49</v>
      </c>
      <c r="B11" s="35">
        <f t="shared" si="0"/>
        <v>0.20512820512820512</v>
      </c>
      <c r="C11" s="35">
        <f t="shared" ref="C11:C14" si="2">$H11/$I$15</f>
        <v>6.4102564102564097E-2</v>
      </c>
      <c r="D11" s="35">
        <f t="shared" si="1"/>
        <v>0.26923076923076922</v>
      </c>
      <c r="E11" s="18">
        <f>COUNTIFS(PERCENTUAIS!$H$3:$H$90,$A11,PERCENTUAIS!$A$3:$A$90,$E$8)</f>
        <v>0</v>
      </c>
      <c r="F11" s="18">
        <f>COUNTIFS(PERCENTUAIS!$H$3:$H$90,$A11,PERCENTUAIS!$A$3:$A$90,$F$8)</f>
        <v>0</v>
      </c>
      <c r="G11" s="18">
        <f>COUNTIFS(PERCENTUAIS!$H$3:$H$90,$A11,PERCENTUAIS!$A$3:$A$90,$G$8)</f>
        <v>16</v>
      </c>
      <c r="H11" s="18">
        <f>COUNTIFS(PERCENTUAIS!$H$3:$H$90,$A11,PERCENTUAIS!$A$3:$A$90,$H$8)</f>
        <v>5</v>
      </c>
      <c r="I11" s="21"/>
    </row>
    <row r="12" spans="1:9" x14ac:dyDescent="0.2">
      <c r="A12" s="4" t="s">
        <v>50</v>
      </c>
      <c r="B12" s="35">
        <f t="shared" si="0"/>
        <v>5.128205128205128E-2</v>
      </c>
      <c r="C12" s="35">
        <f t="shared" si="2"/>
        <v>0</v>
      </c>
      <c r="D12" s="35">
        <f t="shared" si="1"/>
        <v>5.128205128205128E-2</v>
      </c>
      <c r="E12" s="18">
        <f>COUNTIFS(PERCENTUAIS!$H$3:$H$90,$A12,PERCENTUAIS!$A$3:$A$90,$E$8)</f>
        <v>0</v>
      </c>
      <c r="F12" s="18">
        <f>COUNTIFS(PERCENTUAIS!$H$3:$H$90,$A12,PERCENTUAIS!$A$3:$A$90,$F$8)</f>
        <v>0</v>
      </c>
      <c r="G12" s="18">
        <f>COUNTIFS(PERCENTUAIS!$H$3:$H$90,$A12,PERCENTUAIS!$A$3:$A$90,$G$8)</f>
        <v>4</v>
      </c>
      <c r="H12" s="18">
        <f>COUNTIFS(PERCENTUAIS!$H$3:$H$90,$A12,PERCENTUAIS!$A$3:$A$90,$H$8)</f>
        <v>0</v>
      </c>
      <c r="I12" s="22"/>
    </row>
    <row r="13" spans="1:9" x14ac:dyDescent="0.2">
      <c r="A13" s="4" t="s">
        <v>67</v>
      </c>
      <c r="B13" s="35">
        <f t="shared" si="0"/>
        <v>1.282051282051282E-2</v>
      </c>
      <c r="C13" s="35">
        <f t="shared" si="2"/>
        <v>0</v>
      </c>
      <c r="D13" s="35">
        <f t="shared" si="1"/>
        <v>1.282051282051282E-2</v>
      </c>
      <c r="E13" s="18">
        <f>COUNTIFS(PERCENTUAIS!$H$3:$H$90,$A13,PERCENTUAIS!$A$3:$A$90,$E$8)</f>
        <v>0</v>
      </c>
      <c r="F13" s="18">
        <f>COUNTIFS(PERCENTUAIS!$H$3:$H$90,$A13,PERCENTUAIS!$A$3:$A$90,$F$8)</f>
        <v>0</v>
      </c>
      <c r="G13" s="18">
        <f>COUNTIFS(PERCENTUAIS!$H$3:$H$90,$A13,PERCENTUAIS!$A$3:$A$90,$G$8)</f>
        <v>1</v>
      </c>
      <c r="H13" s="18">
        <f>COUNTIFS(PERCENTUAIS!$H$3:$H$90,$A13,PERCENTUAIS!$A$3:$A$90,$H$8)</f>
        <v>0</v>
      </c>
      <c r="I13" s="22"/>
    </row>
    <row r="14" spans="1:9" x14ac:dyDescent="0.2">
      <c r="A14" s="4" t="s">
        <v>55</v>
      </c>
      <c r="B14" s="35">
        <f t="shared" si="0"/>
        <v>5.128205128205128E-2</v>
      </c>
      <c r="C14" s="35">
        <f t="shared" si="2"/>
        <v>0</v>
      </c>
      <c r="D14" s="35">
        <f>B14+C14</f>
        <v>5.128205128205128E-2</v>
      </c>
      <c r="E14" s="18">
        <f>COUNTIFS(PERCENTUAIS!$H$3:$H$90,$A14,PERCENTUAIS!$A$3:$A$90,$E$8)</f>
        <v>0</v>
      </c>
      <c r="F14" s="18">
        <f>COUNTIFS(PERCENTUAIS!$H$3:$H$90,$A14,PERCENTUAIS!$A$3:$A$90,$F$8)</f>
        <v>1</v>
      </c>
      <c r="G14" s="18">
        <f>COUNTIFS(PERCENTUAIS!$H$3:$H$90,$A14,PERCENTUAIS!$A$3:$A$90,$G$8)</f>
        <v>3</v>
      </c>
      <c r="H14" s="18">
        <f>COUNTIFS(PERCENTUAIS!$H$3:$H$90,$A14,PERCENTUAIS!$A$3:$A$90,$H$8)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1</v>
      </c>
      <c r="G15" s="23">
        <f t="shared" si="3"/>
        <v>50</v>
      </c>
      <c r="H15" s="23">
        <f t="shared" si="3"/>
        <v>27</v>
      </c>
      <c r="I15" s="24">
        <f>SUM(E15:H15)</f>
        <v>78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4D3CA-8839-40CB-83EA-97407788BD54}">
  <dimension ref="A1:I18"/>
  <sheetViews>
    <sheetView zoomScale="50" zoomScaleNormal="50" workbookViewId="0">
      <selection activeCell="F17" sqref="F17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TEXT(PERCENTUAIS!I1,"0")</f>
        <v>QUESTÃO6</v>
      </c>
    </row>
    <row r="2" spans="1:9" x14ac:dyDescent="0.2">
      <c r="A2" s="41" t="str">
        <f>HLOOKUP(A1,PERCENTUAIS!$D$1:$KT$2,2,FALSE)</f>
        <v>Organização e planejamento da unidade durante o trabalho remoto (por favor, escolha os itens que se aplicam a sua unidade e/ou a sua função): [Compreensão da/s equipe/s em relação às dificuldades de Adaptação  dos/as servidores/as ao trabalho remoto]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0.14102564102564102</v>
      </c>
      <c r="C9" s="35">
        <f>$H9/$I$15</f>
        <v>0.12820512820512819</v>
      </c>
      <c r="D9" s="35">
        <f>B9+C9</f>
        <v>0.26923076923076922</v>
      </c>
      <c r="E9" s="18">
        <f>COUNTIFS(PERCENTUAIS!$I$3:$I$90,$A9,PERCENTUAIS!$A$3:$A$90,$E$8)</f>
        <v>0</v>
      </c>
      <c r="F9" s="18">
        <f>COUNTIFS(PERCENTUAIS!$I$3:$I$90,$A9,PERCENTUAIS!$A$3:$A$90,$F$8)</f>
        <v>1</v>
      </c>
      <c r="G9" s="18">
        <f>COUNTIFS(PERCENTUAIS!$I$3:$I$90,$A9,PERCENTUAIS!$A$3:$A$90,$G$8)</f>
        <v>10</v>
      </c>
      <c r="H9" s="18">
        <f>COUNTIFS(PERCENTUAIS!$I$3:$I$90,$A9,PERCENTUAIS!$A$3:$A$90,$H$8)</f>
        <v>10</v>
      </c>
      <c r="I9" s="19"/>
    </row>
    <row r="10" spans="1:9" x14ac:dyDescent="0.2">
      <c r="A10" s="4" t="s">
        <v>51</v>
      </c>
      <c r="B10" s="35">
        <f t="shared" ref="B10:B14" si="0">($G10+$F10+$E10)/$I$15</f>
        <v>0.29487179487179488</v>
      </c>
      <c r="C10" s="35">
        <f>$H10/$I$15</f>
        <v>0.21794871794871795</v>
      </c>
      <c r="D10" s="35">
        <f t="shared" ref="D10:D13" si="1">B10+C10</f>
        <v>0.51282051282051277</v>
      </c>
      <c r="E10" s="18">
        <f>COUNTIFS(PERCENTUAIS!$I$3:$I$90,$A10,PERCENTUAIS!$A$3:$A$90,$E$8)</f>
        <v>0</v>
      </c>
      <c r="F10" s="18">
        <f>COUNTIFS(PERCENTUAIS!$I$3:$I$90,$A10,PERCENTUAIS!$A$3:$A$90,$F$8)</f>
        <v>0</v>
      </c>
      <c r="G10" s="18">
        <f>COUNTIFS(PERCENTUAIS!$I$3:$I$90,$A10,PERCENTUAIS!$A$3:$A$90,$G$8)</f>
        <v>23</v>
      </c>
      <c r="H10" s="18">
        <f>COUNTIFS(PERCENTUAIS!$I$3:$I$90,$A10,PERCENTUAIS!$A$3:$A$90,$H$8)</f>
        <v>17</v>
      </c>
      <c r="I10" s="20"/>
    </row>
    <row r="11" spans="1:9" x14ac:dyDescent="0.2">
      <c r="A11" s="4" t="s">
        <v>49</v>
      </c>
      <c r="B11" s="35">
        <f t="shared" si="0"/>
        <v>0.14102564102564102</v>
      </c>
      <c r="C11" s="35">
        <f t="shared" ref="C11:C14" si="2">$H11/$I$15</f>
        <v>0</v>
      </c>
      <c r="D11" s="35">
        <f t="shared" si="1"/>
        <v>0.14102564102564102</v>
      </c>
      <c r="E11" s="18">
        <f>COUNTIFS(PERCENTUAIS!$I$3:$I$90,$A11,PERCENTUAIS!$A$3:$A$90,$E$8)</f>
        <v>0</v>
      </c>
      <c r="F11" s="18">
        <f>COUNTIFS(PERCENTUAIS!$I$3:$I$90,$A11,PERCENTUAIS!$A$3:$A$90,$F$8)</f>
        <v>0</v>
      </c>
      <c r="G11" s="18">
        <f>COUNTIFS(PERCENTUAIS!$I$3:$I$90,$A11,PERCENTUAIS!$A$3:$A$90,$G$8)</f>
        <v>11</v>
      </c>
      <c r="H11" s="18">
        <f>COUNTIFS(PERCENTUAIS!$I$3:$I$90,$A11,PERCENTUAIS!$A$3:$A$90,$H$8)</f>
        <v>0</v>
      </c>
      <c r="I11" s="21"/>
    </row>
    <row r="12" spans="1:9" x14ac:dyDescent="0.2">
      <c r="A12" s="4" t="s">
        <v>50</v>
      </c>
      <c r="B12" s="35">
        <f t="shared" si="0"/>
        <v>2.564102564102564E-2</v>
      </c>
      <c r="C12" s="35">
        <f t="shared" si="2"/>
        <v>0</v>
      </c>
      <c r="D12" s="35">
        <f t="shared" si="1"/>
        <v>2.564102564102564E-2</v>
      </c>
      <c r="E12" s="18">
        <f>COUNTIFS(PERCENTUAIS!$I$3:$I$90,$A12,PERCENTUAIS!$A$3:$A$90,$E$8)</f>
        <v>0</v>
      </c>
      <c r="F12" s="18">
        <f>COUNTIFS(PERCENTUAIS!$I$3:$I$90,$A12,PERCENTUAIS!$A$3:$A$90,$F$8)</f>
        <v>0</v>
      </c>
      <c r="G12" s="18">
        <f>COUNTIFS(PERCENTUAIS!$I$3:$I$90,$A12,PERCENTUAIS!$A$3:$A$90,$G$8)</f>
        <v>2</v>
      </c>
      <c r="H12" s="18">
        <f>COUNTIFS(PERCENTUAIS!$I$3:$I$90,$A12,PERCENTUAIS!$A$3:$A$90,$H$8)</f>
        <v>0</v>
      </c>
      <c r="I12" s="22"/>
    </row>
    <row r="13" spans="1:9" x14ac:dyDescent="0.2">
      <c r="A13" s="4" t="s">
        <v>67</v>
      </c>
      <c r="B13" s="35">
        <f t="shared" si="0"/>
        <v>2.564102564102564E-2</v>
      </c>
      <c r="C13" s="35">
        <f t="shared" si="2"/>
        <v>0</v>
      </c>
      <c r="D13" s="35">
        <f t="shared" si="1"/>
        <v>2.564102564102564E-2</v>
      </c>
      <c r="E13" s="18">
        <f>COUNTIFS(PERCENTUAIS!$I$3:$I$90,$A13,PERCENTUAIS!$A$3:$A$90,$E$8)</f>
        <v>0</v>
      </c>
      <c r="F13" s="18">
        <f>COUNTIFS(PERCENTUAIS!$I$3:$I$90,$A13,PERCENTUAIS!$A$3:$A$90,$F$8)</f>
        <v>0</v>
      </c>
      <c r="G13" s="18">
        <f>COUNTIFS(PERCENTUAIS!$I$3:$I$90,$A13,PERCENTUAIS!$A$3:$A$90,$G$8)</f>
        <v>2</v>
      </c>
      <c r="H13" s="18">
        <f>COUNTIFS(PERCENTUAIS!$I$3:$I$90,$A13,PERCENTUAIS!$A$3:$A$90,$H$8)</f>
        <v>0</v>
      </c>
      <c r="I13" s="22"/>
    </row>
    <row r="14" spans="1:9" x14ac:dyDescent="0.2">
      <c r="A14" s="4" t="s">
        <v>55</v>
      </c>
      <c r="B14" s="35">
        <f t="shared" si="0"/>
        <v>2.564102564102564E-2</v>
      </c>
      <c r="C14" s="35">
        <f t="shared" si="2"/>
        <v>0</v>
      </c>
      <c r="D14" s="35">
        <f>B14+C14</f>
        <v>2.564102564102564E-2</v>
      </c>
      <c r="E14" s="18">
        <f>COUNTIFS(PERCENTUAIS!$I$3:$I$90,$A14,PERCENTUAIS!$A$3:$A$90,$E$8)</f>
        <v>0</v>
      </c>
      <c r="F14" s="18">
        <f>COUNTIFS(PERCENTUAIS!$I$3:$I$90,$A14,PERCENTUAIS!$A$3:$A$90,$F$8)</f>
        <v>0</v>
      </c>
      <c r="G14" s="18">
        <f>COUNTIFS(PERCENTUAIS!$I$3:$I$90,$A14,PERCENTUAIS!$A$3:$A$90,$G$8)</f>
        <v>2</v>
      </c>
      <c r="H14" s="18">
        <f>COUNTIFS(PERCENTUAIS!$I$3:$I$90,$A14,PERCENTUAIS!$A$3:$A$90,$H$8)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1</v>
      </c>
      <c r="G15" s="23">
        <f t="shared" si="3"/>
        <v>50</v>
      </c>
      <c r="H15" s="23">
        <f t="shared" si="3"/>
        <v>27</v>
      </c>
      <c r="I15" s="24">
        <f>SUM(E15:H15)</f>
        <v>78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AA07E-8ABE-4AF0-B7B4-EB297360BA90}">
  <dimension ref="A1:I18"/>
  <sheetViews>
    <sheetView zoomScale="50" zoomScaleNormal="50" workbookViewId="0">
      <selection activeCell="AJ32" sqref="AJ32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TEXT(PERCENTUAIS!J1,"0")</f>
        <v>QUESTÃO7</v>
      </c>
    </row>
    <row r="2" spans="1:9" x14ac:dyDescent="0.2">
      <c r="A2" s="41" t="str">
        <f>HLOOKUP(A1,PERCENTUAIS!$D$1:$KT$2,2,FALSE)</f>
        <v>Organização e planejamento da unidade durante o trabalho remoto (por favor, escolha os itens que se aplicam a sua unidade e/ou a sua função): [Agilidade na Comunicação das normativas da UFPR sobre o trabalho remoto]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($G9+$F9+$E9)/$I$15</f>
        <v>0.12820512820512819</v>
      </c>
      <c r="C9" s="35">
        <f>$H9/$I$15</f>
        <v>7.6923076923076927E-2</v>
      </c>
      <c r="D9" s="35">
        <f>B9+C9</f>
        <v>0.20512820512820512</v>
      </c>
      <c r="E9" s="18">
        <f>COUNTIFS(PERCENTUAIS!$J$3:$J$90,$A9,PERCENTUAIS!$A$3:$A$90,$E$8)</f>
        <v>0</v>
      </c>
      <c r="F9" s="18">
        <f>COUNTIFS(PERCENTUAIS!$J$3:$J$90,$A9,PERCENTUAIS!$A$3:$A$90,$F$8)</f>
        <v>1</v>
      </c>
      <c r="G9" s="18">
        <f>COUNTIFS(PERCENTUAIS!$J$3:$J$90,$A9,PERCENTUAIS!$A$3:$A$90,$G$8)</f>
        <v>9</v>
      </c>
      <c r="H9" s="18">
        <f>COUNTIFS(PERCENTUAIS!$J$3:$J$90,$A9,PERCENTUAIS!$A$3:$A$90,$H$8)</f>
        <v>6</v>
      </c>
      <c r="I9" s="19"/>
    </row>
    <row r="10" spans="1:9" x14ac:dyDescent="0.2">
      <c r="A10" s="4" t="s">
        <v>51</v>
      </c>
      <c r="B10" s="35">
        <f t="shared" ref="B10:B14" si="0">($G10+$F10+$E10)/$I$15</f>
        <v>0.24358974358974358</v>
      </c>
      <c r="C10" s="35">
        <f>$H10/$I$15</f>
        <v>0.21794871794871795</v>
      </c>
      <c r="D10" s="35">
        <f t="shared" ref="D10:D13" si="1">B10+C10</f>
        <v>0.46153846153846156</v>
      </c>
      <c r="E10" s="18">
        <f>COUNTIFS(PERCENTUAIS!$J$3:$J$90,$A10,PERCENTUAIS!$A$3:$A$90,$E$8)</f>
        <v>0</v>
      </c>
      <c r="F10" s="18">
        <f>COUNTIFS(PERCENTUAIS!$J$3:$J$90,$A10,PERCENTUAIS!$A$3:$A$90,$F$8)</f>
        <v>0</v>
      </c>
      <c r="G10" s="18">
        <f>COUNTIFS(PERCENTUAIS!$J$3:$J$90,$A10,PERCENTUAIS!$A$3:$A$90,$G$8)</f>
        <v>19</v>
      </c>
      <c r="H10" s="18">
        <f>COUNTIFS(PERCENTUAIS!$J$3:$J$90,$A10,PERCENTUAIS!$A$3:$A$90,$H$8)</f>
        <v>17</v>
      </c>
      <c r="I10" s="20"/>
    </row>
    <row r="11" spans="1:9" x14ac:dyDescent="0.2">
      <c r="A11" s="4" t="s">
        <v>49</v>
      </c>
      <c r="B11" s="35">
        <f t="shared" si="0"/>
        <v>0.19230769230769232</v>
      </c>
      <c r="C11" s="35">
        <f t="shared" ref="C11:C14" si="2">$H11/$I$15</f>
        <v>5.128205128205128E-2</v>
      </c>
      <c r="D11" s="35">
        <f t="shared" si="1"/>
        <v>0.24358974358974361</v>
      </c>
      <c r="E11" s="18">
        <f>COUNTIFS(PERCENTUAIS!$J$3:$J$90,$A11,PERCENTUAIS!$A$3:$A$90,$E$8)</f>
        <v>0</v>
      </c>
      <c r="F11" s="18">
        <f>COUNTIFS(PERCENTUAIS!$J$3:$J$90,$A11,PERCENTUAIS!$A$3:$A$90,$F$8)</f>
        <v>0</v>
      </c>
      <c r="G11" s="18">
        <f>COUNTIFS(PERCENTUAIS!$J$3:$J$90,$A11,PERCENTUAIS!$A$3:$A$90,$G$8)</f>
        <v>15</v>
      </c>
      <c r="H11" s="18">
        <f>COUNTIFS(PERCENTUAIS!$J$3:$J$90,$A11,PERCENTUAIS!$A$3:$A$90,$H$8)</f>
        <v>4</v>
      </c>
      <c r="I11" s="21"/>
    </row>
    <row r="12" spans="1:9" x14ac:dyDescent="0.2">
      <c r="A12" s="4" t="s">
        <v>50</v>
      </c>
      <c r="B12" s="35">
        <f t="shared" si="0"/>
        <v>5.128205128205128E-2</v>
      </c>
      <c r="C12" s="35">
        <f t="shared" si="2"/>
        <v>0</v>
      </c>
      <c r="D12" s="35">
        <f t="shared" si="1"/>
        <v>5.128205128205128E-2</v>
      </c>
      <c r="E12" s="18">
        <f>COUNTIFS(PERCENTUAIS!$J$3:$J$90,$A12,PERCENTUAIS!$A$3:$A$90,$E$8)</f>
        <v>0</v>
      </c>
      <c r="F12" s="18">
        <f>COUNTIFS(PERCENTUAIS!$J$3:$J$90,$A12,PERCENTUAIS!$A$3:$A$90,$F$8)</f>
        <v>0</v>
      </c>
      <c r="G12" s="18">
        <f>COUNTIFS(PERCENTUAIS!$J$3:$J$90,$A12,PERCENTUAIS!$A$3:$A$90,$G$8)</f>
        <v>4</v>
      </c>
      <c r="H12" s="18">
        <f>COUNTIFS(PERCENTUAIS!$J$3:$J$90,$A12,PERCENTUAIS!$A$3:$A$90,$H$8)</f>
        <v>0</v>
      </c>
      <c r="I12" s="22"/>
    </row>
    <row r="13" spans="1:9" x14ac:dyDescent="0.2">
      <c r="A13" s="4" t="s">
        <v>67</v>
      </c>
      <c r="B13" s="35">
        <f t="shared" si="0"/>
        <v>2.564102564102564E-2</v>
      </c>
      <c r="C13" s="35">
        <f t="shared" si="2"/>
        <v>0</v>
      </c>
      <c r="D13" s="35">
        <f t="shared" si="1"/>
        <v>2.564102564102564E-2</v>
      </c>
      <c r="E13" s="18">
        <f>COUNTIFS(PERCENTUAIS!$J$3:$J$90,$A13,PERCENTUAIS!$A$3:$A$90,$E$8)</f>
        <v>0</v>
      </c>
      <c r="F13" s="18">
        <f>COUNTIFS(PERCENTUAIS!$J$3:$J$90,$A13,PERCENTUAIS!$A$3:$A$90,$F$8)</f>
        <v>0</v>
      </c>
      <c r="G13" s="18">
        <f>COUNTIFS(PERCENTUAIS!$J$3:$J$90,$A13,PERCENTUAIS!$A$3:$A$90,$G$8)</f>
        <v>2</v>
      </c>
      <c r="H13" s="18">
        <f>COUNTIFS(PERCENTUAIS!$J$3:$J$90,$A13,PERCENTUAIS!$A$3:$A$90,$H$8)</f>
        <v>0</v>
      </c>
      <c r="I13" s="22"/>
    </row>
    <row r="14" spans="1:9" x14ac:dyDescent="0.2">
      <c r="A14" s="4" t="s">
        <v>55</v>
      </c>
      <c r="B14" s="35">
        <f t="shared" si="0"/>
        <v>1.282051282051282E-2</v>
      </c>
      <c r="C14" s="35">
        <f t="shared" si="2"/>
        <v>0</v>
      </c>
      <c r="D14" s="35">
        <f>B14+C14</f>
        <v>1.282051282051282E-2</v>
      </c>
      <c r="E14" s="18">
        <f>COUNTIFS(PERCENTUAIS!$J$3:$J$90,$A14,PERCENTUAIS!$A$3:$A$90,$E$8)</f>
        <v>0</v>
      </c>
      <c r="F14" s="18">
        <f>COUNTIFS(PERCENTUAIS!$J$3:$J$90,$A14,PERCENTUAIS!$A$3:$A$90,$F$8)</f>
        <v>0</v>
      </c>
      <c r="G14" s="18">
        <f>COUNTIFS(PERCENTUAIS!$J$3:$J$90,$A14,PERCENTUAIS!$A$3:$A$90,$G$8)</f>
        <v>1</v>
      </c>
      <c r="H14" s="18">
        <f>COUNTIFS(PERCENTUAIS!$J$3:$J$90,$A14,PERCENTUAIS!$A$3:$A$90,$H$8)</f>
        <v>0</v>
      </c>
      <c r="I14" s="22"/>
    </row>
    <row r="15" spans="1:9" x14ac:dyDescent="0.2">
      <c r="E15" s="23">
        <f>SUM(E9:E14)</f>
        <v>0</v>
      </c>
      <c r="F15" s="23">
        <f t="shared" ref="F15:H15" si="3">SUM(F9:F14)</f>
        <v>1</v>
      </c>
      <c r="G15" s="23">
        <f t="shared" si="3"/>
        <v>50</v>
      </c>
      <c r="H15" s="23">
        <f t="shared" si="3"/>
        <v>27</v>
      </c>
      <c r="I15" s="24">
        <f>SUM(E15:H15)</f>
        <v>78</v>
      </c>
    </row>
    <row r="16" spans="1:9" x14ac:dyDescent="0.2">
      <c r="A16" s="1"/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22B1A-C30D-438F-B765-DA0C37F89D54}">
  <dimension ref="A1:I18"/>
  <sheetViews>
    <sheetView zoomScale="50" zoomScaleNormal="50" workbookViewId="0">
      <selection activeCell="AJ28" sqref="AJ28"/>
    </sheetView>
  </sheetViews>
  <sheetFormatPr defaultRowHeight="12.75" x14ac:dyDescent="0.2"/>
  <cols>
    <col min="1" max="1" width="24.5703125" customWidth="1"/>
    <col min="2" max="3" width="11.140625" customWidth="1"/>
    <col min="4" max="4" width="12.42578125" customWidth="1"/>
    <col min="5" max="5" width="13" customWidth="1"/>
    <col min="6" max="6" width="13.5703125" customWidth="1"/>
    <col min="7" max="7" width="12.5703125" customWidth="1"/>
    <col min="8" max="8" width="12" customWidth="1"/>
  </cols>
  <sheetData>
    <row r="1" spans="1:9" x14ac:dyDescent="0.2">
      <c r="A1" s="1" t="str">
        <f>TEXT(PERCENTUAIS!K1,"0")</f>
        <v>QUESTÃO8</v>
      </c>
    </row>
    <row r="2" spans="1:9" x14ac:dyDescent="0.2">
      <c r="A2" s="41" t="str">
        <f>HLOOKUP(A1,PERCENTUAIS!$D$1:$KT$2,2,FALSE)</f>
        <v>Condições de funcionamento das ferramentas digitais oferecidas pela UFPR: [Intranet]</v>
      </c>
      <c r="B2" s="42"/>
      <c r="C2" s="42"/>
      <c r="D2" s="42"/>
      <c r="E2" s="42"/>
      <c r="F2" s="43"/>
    </row>
    <row r="3" spans="1:9" x14ac:dyDescent="0.2">
      <c r="A3" s="44"/>
      <c r="B3" s="45"/>
      <c r="C3" s="45"/>
      <c r="D3" s="45"/>
      <c r="E3" s="45"/>
      <c r="F3" s="46"/>
    </row>
    <row r="4" spans="1:9" x14ac:dyDescent="0.2">
      <c r="A4" s="44"/>
      <c r="B4" s="45"/>
      <c r="C4" s="45"/>
      <c r="D4" s="45"/>
      <c r="E4" s="45"/>
      <c r="F4" s="46"/>
    </row>
    <row r="5" spans="1:9" x14ac:dyDescent="0.2">
      <c r="A5" s="47"/>
      <c r="B5" s="48"/>
      <c r="C5" s="48"/>
      <c r="D5" s="48"/>
      <c r="E5" s="48"/>
      <c r="F5" s="49"/>
    </row>
    <row r="7" spans="1:9" x14ac:dyDescent="0.2">
      <c r="A7" s="2"/>
      <c r="E7" s="3"/>
    </row>
    <row r="8" spans="1:9" ht="38.25" x14ac:dyDescent="0.2">
      <c r="A8" s="5" t="s">
        <v>118</v>
      </c>
      <c r="B8" s="15" t="s">
        <v>119</v>
      </c>
      <c r="C8" s="15" t="s">
        <v>120</v>
      </c>
      <c r="D8" s="15" t="s">
        <v>121</v>
      </c>
      <c r="E8" s="16" t="s">
        <v>72</v>
      </c>
      <c r="F8" s="16" t="s">
        <v>71</v>
      </c>
      <c r="G8" s="16" t="s">
        <v>48</v>
      </c>
      <c r="H8" s="16" t="s">
        <v>59</v>
      </c>
      <c r="I8" s="17" t="s">
        <v>122</v>
      </c>
    </row>
    <row r="9" spans="1:9" x14ac:dyDescent="0.2">
      <c r="A9" s="4" t="s">
        <v>60</v>
      </c>
      <c r="B9" s="35">
        <f>($G9+$F9+$E9)/$I$16</f>
        <v>0.1076923076923077</v>
      </c>
      <c r="C9" s="35">
        <f>$H9/$I$16</f>
        <v>9.2307692307692313E-2</v>
      </c>
      <c r="D9" s="35">
        <f>B9+C9</f>
        <v>0.2</v>
      </c>
      <c r="E9" s="18">
        <f>COUNTIFS(PERCENTUAIS!$K$3:$K$90,$A9,PERCENTUAIS!$A$3:$A$90,$E$8)</f>
        <v>0</v>
      </c>
      <c r="F9" s="18">
        <f>COUNTIFS(PERCENTUAIS!$K$3:$K$90,$A9,PERCENTUAIS!$A$3:$A$90,$F$8)</f>
        <v>0</v>
      </c>
      <c r="G9" s="18">
        <f>COUNTIFS(PERCENTUAIS!$K$3:$K$90,$A9,PERCENTUAIS!$A$3:$A$90,$G$8)</f>
        <v>7</v>
      </c>
      <c r="H9" s="18">
        <f>COUNTIFS(PERCENTUAIS!$K$3:$K$90,$A9,PERCENTUAIS!$A$3:$A$90,$H$8)</f>
        <v>6</v>
      </c>
      <c r="I9" s="19"/>
    </row>
    <row r="10" spans="1:9" x14ac:dyDescent="0.2">
      <c r="A10" s="4" t="s">
        <v>51</v>
      </c>
      <c r="B10" s="35">
        <f t="shared" ref="B10:B15" si="0">($G10+$F10+$E10)/$I$16</f>
        <v>0.49230769230769234</v>
      </c>
      <c r="C10" s="35">
        <f t="shared" ref="C10:C14" si="1">$H10/$I$16</f>
        <v>0.30769230769230771</v>
      </c>
      <c r="D10" s="35">
        <f t="shared" ref="D10:D13" si="2">B10+C10</f>
        <v>0.8</v>
      </c>
      <c r="E10" s="18">
        <f>COUNTIFS(PERCENTUAIS!$K$3:$K$90,$A10,PERCENTUAIS!$A$3:$A$90,$E$8)</f>
        <v>0</v>
      </c>
      <c r="F10" s="18">
        <f>COUNTIFS(PERCENTUAIS!$K$3:$K$90,$A10,PERCENTUAIS!$A$3:$A$90,$F$8)</f>
        <v>0</v>
      </c>
      <c r="G10" s="18">
        <f>COUNTIFS(PERCENTUAIS!$K$3:$K$90,$A10,PERCENTUAIS!$A$3:$A$90,$G$8)</f>
        <v>32</v>
      </c>
      <c r="H10" s="18">
        <f>COUNTIFS(PERCENTUAIS!$K$3:$K$90,$A10,PERCENTUAIS!$A$3:$A$90,$H$8)</f>
        <v>20</v>
      </c>
      <c r="I10" s="20"/>
    </row>
    <row r="11" spans="1:9" x14ac:dyDescent="0.2">
      <c r="A11" s="4" t="s">
        <v>49</v>
      </c>
      <c r="B11" s="35">
        <f t="shared" si="0"/>
        <v>3.0769230769230771E-2</v>
      </c>
      <c r="C11" s="35">
        <f t="shared" si="1"/>
        <v>0</v>
      </c>
      <c r="D11" s="35">
        <f t="shared" si="2"/>
        <v>3.0769230769230771E-2</v>
      </c>
      <c r="E11" s="18">
        <f>COUNTIFS(PERCENTUAIS!$K$3:$K$90,$A11,PERCENTUAIS!$A$3:$A$90,$E$8)</f>
        <v>0</v>
      </c>
      <c r="F11" s="18">
        <f>COUNTIFS(PERCENTUAIS!$K$3:$K$90,$A11,PERCENTUAIS!$A$3:$A$90,$F$8)</f>
        <v>0</v>
      </c>
      <c r="G11" s="18">
        <f>COUNTIFS(PERCENTUAIS!$K$3:$K$90,$A11,PERCENTUAIS!$A$3:$A$90,$G$8)</f>
        <v>2</v>
      </c>
      <c r="H11" s="18">
        <f>COUNTIFS(PERCENTUAIS!$K$3:$K$90,$A11,PERCENTUAIS!$A$3:$A$90,$H$8)</f>
        <v>0</v>
      </c>
      <c r="I11" s="21"/>
    </row>
    <row r="12" spans="1:9" x14ac:dyDescent="0.2">
      <c r="A12" s="4" t="s">
        <v>50</v>
      </c>
      <c r="B12" s="35">
        <f t="shared" si="0"/>
        <v>4.6153846153846156E-2</v>
      </c>
      <c r="C12" s="35">
        <f t="shared" si="1"/>
        <v>1.5384615384615385E-2</v>
      </c>
      <c r="D12" s="35">
        <f t="shared" si="2"/>
        <v>6.1538461538461542E-2</v>
      </c>
      <c r="E12" s="18">
        <f>COUNTIFS(PERCENTUAIS!$K$3:$K$90,$A12,PERCENTUAIS!$A$3:$A$90,$E$8)</f>
        <v>0</v>
      </c>
      <c r="F12" s="18">
        <f>COUNTIFS(PERCENTUAIS!$K$3:$K$90,$A12,PERCENTUAIS!$A$3:$A$90,$F$8)</f>
        <v>0</v>
      </c>
      <c r="G12" s="18">
        <f>COUNTIFS(PERCENTUAIS!$K$3:$K$90,$A12,PERCENTUAIS!$A$3:$A$90,$G$8)</f>
        <v>3</v>
      </c>
      <c r="H12" s="18">
        <f>COUNTIFS(PERCENTUAIS!$K$3:$K$90,$A12,PERCENTUAIS!$A$3:$A$90,$H$8)</f>
        <v>1</v>
      </c>
      <c r="I12" s="22"/>
    </row>
    <row r="13" spans="1:9" x14ac:dyDescent="0.2">
      <c r="A13" s="4" t="s">
        <v>67</v>
      </c>
      <c r="B13" s="35">
        <f t="shared" si="0"/>
        <v>0</v>
      </c>
      <c r="C13" s="35">
        <f t="shared" si="1"/>
        <v>0</v>
      </c>
      <c r="D13" s="35">
        <f t="shared" si="2"/>
        <v>0</v>
      </c>
      <c r="E13" s="18">
        <f>COUNTIFS(PERCENTUAIS!$K$3:$K$90,$A13,PERCENTUAIS!$A$3:$A$90,$E$8)</f>
        <v>0</v>
      </c>
      <c r="F13" s="18">
        <f>COUNTIFS(PERCENTUAIS!$K$3:$K$90,$A13,PERCENTUAIS!$A$3:$A$90,$F$8)</f>
        <v>0</v>
      </c>
      <c r="G13" s="18">
        <f>COUNTIFS(PERCENTUAIS!$K$3:$K$90,$A13,PERCENTUAIS!$A$3:$A$90,$G$8)</f>
        <v>0</v>
      </c>
      <c r="H13" s="18">
        <f>COUNTIFS(PERCENTUAIS!$K$3:$K$90,$A13,PERCENTUAIS!$A$3:$A$90,$H$8)</f>
        <v>0</v>
      </c>
      <c r="I13" s="22"/>
    </row>
    <row r="14" spans="1:9" x14ac:dyDescent="0.2">
      <c r="A14" s="4" t="s">
        <v>55</v>
      </c>
      <c r="B14" s="35">
        <f>($G14+$F14+$E14)/$I$16</f>
        <v>6.1538461538461542E-2</v>
      </c>
      <c r="C14" s="35">
        <f t="shared" si="1"/>
        <v>0</v>
      </c>
      <c r="D14" s="35">
        <f>B14+C14</f>
        <v>6.1538461538461542E-2</v>
      </c>
      <c r="E14" s="18">
        <f>COUNTIFS(PERCENTUAIS!$K$3:$K$90,$A14,PERCENTUAIS!$A$3:$A$90,$E$8)</f>
        <v>0</v>
      </c>
      <c r="F14" s="18">
        <f>COUNTIFS(PERCENTUAIS!$K$3:$K$90,$A14,PERCENTUAIS!$A$3:$A$90,$F$8)</f>
        <v>1</v>
      </c>
      <c r="G14" s="18">
        <f>COUNTIFS(PERCENTUAIS!$K$3:$K$90,$A14,PERCENTUAIS!$A$3:$A$90,$G$8)</f>
        <v>3</v>
      </c>
      <c r="H14" s="18">
        <f>COUNTIFS(PERCENTUAIS!$K$3:$K$90,$A14,PERCENTUAIS!$A$3:$A$90,$H$8)</f>
        <v>0</v>
      </c>
      <c r="I14" s="22"/>
    </row>
    <row r="15" spans="1:9" x14ac:dyDescent="0.2">
      <c r="A15" s="4" t="s">
        <v>52</v>
      </c>
      <c r="B15" s="35">
        <f t="shared" si="0"/>
        <v>4.6153846153846156E-2</v>
      </c>
      <c r="C15" s="35">
        <f>$H15/$I$16</f>
        <v>0</v>
      </c>
      <c r="D15" s="35">
        <f>B15+C15</f>
        <v>4.6153846153846156E-2</v>
      </c>
      <c r="E15" s="18">
        <f>COUNTIFS(PERCENTUAIS!$K$3:$K$90,$A15,PERCENTUAIS!$A$3:$A$90,$E$8)</f>
        <v>0</v>
      </c>
      <c r="F15" s="18">
        <f>COUNTIFS(PERCENTUAIS!$K$3:$K$90,$A15,PERCENTUAIS!$A$3:$A$90,$F$8)</f>
        <v>0</v>
      </c>
      <c r="G15" s="18">
        <f>COUNTIFS(PERCENTUAIS!$K$3:$K$90,$A15,PERCENTUAIS!$A$3:$A$90,$G$8)</f>
        <v>3</v>
      </c>
      <c r="H15" s="18">
        <f>COUNTIFS(PERCENTUAIS!$K$3:$K$90,$A15,PERCENTUAIS!$A$3:$A$90,$H$8)</f>
        <v>0</v>
      </c>
      <c r="I15" s="24"/>
    </row>
    <row r="16" spans="1:9" x14ac:dyDescent="0.2">
      <c r="A16" s="1"/>
      <c r="E16" s="23">
        <f>SUM(E10:E15)</f>
        <v>0</v>
      </c>
      <c r="F16" s="23">
        <f t="shared" ref="F16:H16" si="3">SUM(F10:F15)</f>
        <v>1</v>
      </c>
      <c r="G16" s="23">
        <f t="shared" si="3"/>
        <v>43</v>
      </c>
      <c r="H16" s="23">
        <f t="shared" si="3"/>
        <v>21</v>
      </c>
      <c r="I16" s="24">
        <f>SUM(E16:H16)</f>
        <v>65</v>
      </c>
    </row>
    <row r="17" spans="1:1" x14ac:dyDescent="0.2">
      <c r="A17" s="1"/>
    </row>
    <row r="18" spans="1:1" x14ac:dyDescent="0.2">
      <c r="A18" s="1"/>
    </row>
  </sheetData>
  <mergeCells count="1">
    <mergeCell ref="A2:F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41</vt:i4>
      </vt:variant>
    </vt:vector>
  </HeadingPairs>
  <TitlesOfParts>
    <vt:vector size="41" baseType="lpstr">
      <vt:lpstr>PERCENTUAIS</vt:lpstr>
      <vt:lpstr>Q1</vt:lpstr>
      <vt:lpstr>Q2</vt:lpstr>
      <vt:lpstr>Q3</vt:lpstr>
      <vt:lpstr>Q4</vt:lpstr>
      <vt:lpstr>Q5</vt:lpstr>
      <vt:lpstr>Q6</vt:lpstr>
      <vt:lpstr>Q7</vt:lpstr>
      <vt:lpstr>Q8</vt:lpstr>
      <vt:lpstr>Q9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Q35-40</vt:lpstr>
      <vt:lpstr>Q41</vt:lpstr>
      <vt:lpstr>Q42</vt:lpstr>
      <vt:lpstr>Q43</vt:lpstr>
      <vt:lpstr>Q44</vt:lpstr>
      <vt:lpstr>Q45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UFPR</dc:creator>
  <cp:keywords/>
  <dc:description/>
  <cp:lastModifiedBy>Rafael Yudi Miyake</cp:lastModifiedBy>
  <cp:revision>2</cp:revision>
  <dcterms:created xsi:type="dcterms:W3CDTF">2020-12-22T22:27:47Z</dcterms:created>
  <dcterms:modified xsi:type="dcterms:W3CDTF">2021-02-03T16:17:09Z</dcterms:modified>
  <cp:category/>
  <cp:contentStatus/>
</cp:coreProperties>
</file>